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d1797a37f6d17c6/ドキュメント/"/>
    </mc:Choice>
  </mc:AlternateContent>
  <xr:revisionPtr revIDLastSave="0" documentId="14_{0C782D2D-774B-4A99-A937-22984E1CD8C8}" xr6:coauthVersionLast="47" xr6:coauthVersionMax="47" xr10:uidLastSave="{00000000-0000-0000-0000-000000000000}"/>
  <bookViews>
    <workbookView xWindow="-103" yWindow="-103" windowWidth="19543" windowHeight="12377" xr2:uid="{00000000-000D-0000-FFFF-FFFF00000000}"/>
  </bookViews>
  <sheets>
    <sheet name="案内用要綱" sheetId="5" r:id="rId1"/>
    <sheet name="申込書" sheetId="8" r:id="rId2"/>
    <sheet name="オーダー用紙" sheetId="7" r:id="rId3"/>
  </sheets>
  <definedNames>
    <definedName name="_xlnm.Print_Area" localSheetId="2">オーダー用紙!$B$2:$G$32</definedName>
    <definedName name="_xlnm.Print_Area" localSheetId="0">案内用要綱!$B$2:$H$38</definedName>
    <definedName name="_xlnm.Print_Area" localSheetId="1">申込書!$B$2:$F$27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7" l="1"/>
  <c r="G17" i="7"/>
  <c r="G16" i="7"/>
  <c r="G15" i="7"/>
  <c r="G14" i="7"/>
  <c r="G13" i="7"/>
  <c r="G12" i="7"/>
  <c r="G11" i="7"/>
  <c r="G10" i="7"/>
  <c r="F18" i="7"/>
  <c r="F17" i="7"/>
  <c r="F16" i="7"/>
  <c r="F15" i="7"/>
  <c r="F14" i="7"/>
  <c r="F13" i="7"/>
  <c r="F12" i="7"/>
  <c r="F11" i="7"/>
  <c r="F10" i="7"/>
  <c r="D10" i="7" l="1"/>
  <c r="D11" i="7"/>
  <c r="D13" i="7"/>
  <c r="D16" i="7"/>
  <c r="D19" i="7" s="1"/>
  <c r="D18" i="7"/>
  <c r="D10" i="5"/>
  <c r="J10" i="5"/>
  <c r="J15" i="5" s="1"/>
  <c r="D11" i="5"/>
  <c r="J11" i="5"/>
  <c r="D12" i="5"/>
  <c r="D15" i="5" s="1"/>
  <c r="J12" i="5"/>
  <c r="D13" i="5"/>
  <c r="J13" i="5"/>
  <c r="D14" i="5"/>
  <c r="I14" i="5"/>
  <c r="J14" i="5"/>
</calcChain>
</file>

<file path=xl/sharedStrings.xml><?xml version="1.0" encoding="utf-8"?>
<sst xmlns="http://schemas.openxmlformats.org/spreadsheetml/2006/main" count="135" uniqueCount="75">
  <si>
    <t>距離</t>
    <rPh sb="0" eb="2">
      <t>キョリ</t>
    </rPh>
    <phoneticPr fontId="2"/>
  </si>
  <si>
    <t>申込要領</t>
  </si>
  <si>
    <t>　主　催　　　伊万里市陸上競技協会　強化部</t>
    <rPh sb="1" eb="2">
      <t>シュ</t>
    </rPh>
    <rPh sb="3" eb="4">
      <t>モヨオ</t>
    </rPh>
    <rPh sb="7" eb="11">
      <t>イマリシ</t>
    </rPh>
    <rPh sb="11" eb="13">
      <t>リクジョウ</t>
    </rPh>
    <rPh sb="13" eb="15">
      <t>キョウギ</t>
    </rPh>
    <rPh sb="15" eb="17">
      <t>キョウカイ</t>
    </rPh>
    <phoneticPr fontId="2"/>
  </si>
  <si>
    <t>５区</t>
  </si>
  <si>
    <t>堤防入口基点</t>
  </si>
  <si>
    <t>ｽﾀｰﾄ/中継時刻</t>
    <rPh sb="7" eb="9">
      <t>ジコク</t>
    </rPh>
    <phoneticPr fontId="2"/>
  </si>
  <si>
    <t>参加資格</t>
    <phoneticPr fontId="2"/>
  </si>
  <si>
    <t>区間</t>
    <phoneticPr fontId="2"/>
  </si>
  <si>
    <t>ｽﾀｰﾄ/中継場所</t>
    <phoneticPr fontId="2"/>
  </si>
  <si>
    <t>備考</t>
    <phoneticPr fontId="2"/>
  </si>
  <si>
    <t>１区</t>
    <phoneticPr fontId="2"/>
  </si>
  <si>
    <t>堤防基点250m前</t>
    <phoneticPr fontId="2"/>
  </si>
  <si>
    <t>ダム１周＋250m</t>
    <phoneticPr fontId="2"/>
  </si>
  <si>
    <t>２区</t>
    <phoneticPr fontId="2"/>
  </si>
  <si>
    <t>ダム２周</t>
    <phoneticPr fontId="2"/>
  </si>
  <si>
    <t>３区</t>
    <phoneticPr fontId="2"/>
  </si>
  <si>
    <t>ダム３周</t>
    <phoneticPr fontId="2"/>
  </si>
  <si>
    <t>４区</t>
    <phoneticPr fontId="2"/>
  </si>
  <si>
    <t>ダム１周</t>
    <phoneticPr fontId="2"/>
  </si>
  <si>
    <t>総計</t>
    <phoneticPr fontId="2"/>
  </si>
  <si>
    <t>堤防基点ゴール</t>
    <phoneticPr fontId="2"/>
  </si>
  <si>
    <t>ダム９周＋250m</t>
    <phoneticPr fontId="2"/>
  </si>
  <si>
    <t>※　コースはカーブや多少のアップダウンはあるものの、比較的走りやすいコースとなっています。</t>
    <phoneticPr fontId="2"/>
  </si>
  <si>
    <t>備考</t>
    <phoneticPr fontId="2"/>
  </si>
  <si>
    <t>[３]　着順判定はしますが、計時はチームでも行い、報告してもらい照合していき、表彰します。</t>
    <phoneticPr fontId="2"/>
  </si>
  <si>
    <t>[４]　襷はチームで準備してきてください。ナンバーカードは準備します。</t>
    <phoneticPr fontId="2"/>
  </si>
  <si>
    <t>選手氏名</t>
    <phoneticPr fontId="2"/>
  </si>
  <si>
    <t>■</t>
    <phoneticPr fontId="2"/>
  </si>
  <si>
    <t>年齢/学年</t>
    <phoneticPr fontId="2"/>
  </si>
  <si>
    <t>チーム名</t>
    <phoneticPr fontId="2"/>
  </si>
  <si>
    <t>オ ー ダ ー 用 紙  】</t>
    <phoneticPr fontId="2"/>
  </si>
  <si>
    <t>１０：００スタート（スタート地点は２５０m手前からです）</t>
    <phoneticPr fontId="2"/>
  </si>
  <si>
    <t>　　　〇伊万里市陸上競技協会ホームページ 　URL　⇒　　http://cyuriku.iinaa.net/</t>
    <phoneticPr fontId="2"/>
  </si>
  <si>
    <t>①オーダー表（当日変更可）　※複数チームの場合A/B/Cとかする。</t>
    <rPh sb="5" eb="6">
      <t>ヒョウ</t>
    </rPh>
    <rPh sb="7" eb="9">
      <t>トウジツ</t>
    </rPh>
    <rPh sb="9" eb="11">
      <t>ヘンコウ</t>
    </rPh>
    <rPh sb="11" eb="12">
      <t>カ</t>
    </rPh>
    <phoneticPr fontId="2"/>
  </si>
  <si>
    <t>[２]　メールができない場合は、下記へ直接FAXか郵送で申込んでください。</t>
    <rPh sb="12" eb="14">
      <t>バアイ</t>
    </rPh>
    <rPh sb="16" eb="18">
      <t>カキ</t>
    </rPh>
    <rPh sb="19" eb="21">
      <t>チョクセツ</t>
    </rPh>
    <rPh sb="25" eb="27">
      <t>ユウソウ</t>
    </rPh>
    <rPh sb="28" eb="30">
      <t>モウシコ</t>
    </rPh>
    <phoneticPr fontId="2"/>
  </si>
  <si>
    <t>　　　＊　問合せ　伊万里中学校　松本　純一　（ ☎ ０９０-１０８４-０４２５ ）</t>
    <rPh sb="5" eb="7">
      <t>トイアワ</t>
    </rPh>
    <rPh sb="9" eb="15">
      <t>イマリチュウガッコウ</t>
    </rPh>
    <rPh sb="16" eb="18">
      <t>マツモト</t>
    </rPh>
    <rPh sb="19" eb="21">
      <t>ジュンイチ</t>
    </rPh>
    <phoneticPr fontId="2"/>
  </si>
  <si>
    <t>【</t>
    <phoneticPr fontId="2"/>
  </si>
  <si>
    <t>監督氏名</t>
    <rPh sb="0" eb="4">
      <t>カントクシメイ</t>
    </rPh>
    <phoneticPr fontId="2"/>
  </si>
  <si>
    <r>
      <t>　　　</t>
    </r>
    <r>
      <rPr>
        <sz val="11"/>
        <color indexed="9"/>
        <rFont val="Meiryo UI"/>
        <family val="3"/>
        <charset val="128"/>
      </rPr>
      <t>＊　問合せ　伊万里中学校</t>
    </r>
    <r>
      <rPr>
        <sz val="11"/>
        <rFont val="Meiryo UI"/>
        <family val="3"/>
        <charset val="128"/>
      </rPr>
      <t>　FAX　　　　　（ ☎ ０９５５-２５-１０７０）</t>
    </r>
    <rPh sb="5" eb="7">
      <t>トイアワ</t>
    </rPh>
    <rPh sb="9" eb="15">
      <t>イマリチュウガッコウ</t>
    </rPh>
    <phoneticPr fontId="2"/>
  </si>
  <si>
    <r>
      <t>　　　＊　申込期限　</t>
    </r>
    <r>
      <rPr>
        <b/>
        <sz val="11"/>
        <color indexed="10"/>
        <rFont val="Meiryo UI"/>
        <family val="3"/>
        <charset val="128"/>
      </rPr>
      <t>令和５年１２月３１日（大晦日）</t>
    </r>
    <r>
      <rPr>
        <b/>
        <sz val="11"/>
        <color indexed="12"/>
        <rFont val="Meiryo UI"/>
        <family val="3"/>
        <charset val="128"/>
      </rPr>
      <t>まで</t>
    </r>
    <rPh sb="10" eb="12">
      <t>レイワ</t>
    </rPh>
    <rPh sb="13" eb="14">
      <t>ネン</t>
    </rPh>
    <rPh sb="16" eb="17">
      <t>ガツ</t>
    </rPh>
    <rPh sb="21" eb="24">
      <t>オオミソカ</t>
    </rPh>
    <phoneticPr fontId="2"/>
  </si>
  <si>
    <r>
      <t>[２]　オーダーは、</t>
    </r>
    <r>
      <rPr>
        <b/>
        <sz val="11"/>
        <color indexed="10"/>
        <rFont val="Meiryo UI"/>
        <family val="3"/>
        <charset val="128"/>
      </rPr>
      <t>前日１月２日１７時までにメールで送信</t>
    </r>
    <r>
      <rPr>
        <sz val="11"/>
        <rFont val="Meiryo UI"/>
        <family val="3"/>
        <charset val="128"/>
      </rPr>
      <t>ください。</t>
    </r>
    <rPh sb="10" eb="12">
      <t>ゼンジツ</t>
    </rPh>
    <rPh sb="13" eb="14">
      <t>ガツ</t>
    </rPh>
    <rPh sb="15" eb="16">
      <t>ニチ</t>
    </rPh>
    <rPh sb="18" eb="19">
      <t>ジ</t>
    </rPh>
    <rPh sb="26" eb="28">
      <t>ソウシン</t>
    </rPh>
    <phoneticPr fontId="2"/>
  </si>
  <si>
    <t>監督携帯番号</t>
    <rPh sb="0" eb="2">
      <t>カントク</t>
    </rPh>
    <rPh sb="2" eb="4">
      <t>ケイタイ</t>
    </rPh>
    <rPh sb="4" eb="6">
      <t>バンゴウ</t>
    </rPh>
    <phoneticPr fontId="2"/>
  </si>
  <si>
    <t>登録№</t>
    <rPh sb="0" eb="2">
      <t>トウロク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</si>
  <si>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</si>
  <si>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</si>
  <si>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性別</t>
    <rPh sb="0" eb="2">
      <t>セイベツ</t>
    </rPh>
    <phoneticPr fontId="2"/>
  </si>
  <si>
    <t>選 手 登 録 用 紙  】</t>
    <rPh sb="0" eb="1">
      <t>セン</t>
    </rPh>
    <rPh sb="2" eb="3">
      <t>テ</t>
    </rPh>
    <rPh sb="4" eb="5">
      <t>ノボル</t>
    </rPh>
    <rPh sb="6" eb="7">
      <t>ロク</t>
    </rPh>
    <rPh sb="8" eb="9">
      <t>ヨウ</t>
    </rPh>
    <phoneticPr fontId="2"/>
  </si>
  <si>
    <t>★</t>
    <phoneticPr fontId="2"/>
  </si>
  <si>
    <t xml:space="preserve"> </t>
    <phoneticPr fontId="2"/>
  </si>
  <si>
    <t>選手名（登録№を入力すると自動入力）</t>
    <rPh sb="0" eb="3">
      <t>センシュメイ</t>
    </rPh>
    <rPh sb="4" eb="6">
      <t>トウロク</t>
    </rPh>
    <rPh sb="8" eb="10">
      <t>ニュウリョク</t>
    </rPh>
    <rPh sb="13" eb="17">
      <t>ジドウニュウリョク</t>
    </rPh>
    <phoneticPr fontId="2"/>
  </si>
  <si>
    <t>２区・３区・４区は、複数で走る場合はその分の氏名を入力してください。（１周未満は不可）</t>
    <rPh sb="4" eb="5">
      <t>ク</t>
    </rPh>
    <rPh sb="7" eb="8">
      <t>ク</t>
    </rPh>
    <rPh sb="10" eb="12">
      <t>フクスウ</t>
    </rPh>
    <rPh sb="13" eb="14">
      <t>ハシ</t>
    </rPh>
    <rPh sb="15" eb="17">
      <t>バアイ</t>
    </rPh>
    <rPh sb="20" eb="21">
      <t>ブン</t>
    </rPh>
    <rPh sb="22" eb="24">
      <t>シメイ</t>
    </rPh>
    <rPh sb="25" eb="27">
      <t>ニュウリョク</t>
    </rPh>
    <rPh sb="36" eb="39">
      <t>シュウミマン</t>
    </rPh>
    <rPh sb="40" eb="42">
      <t>フカ</t>
    </rPh>
    <phoneticPr fontId="2"/>
  </si>
  <si>
    <r>
      <t>　区　間　　　</t>
    </r>
    <r>
      <rPr>
        <b/>
        <sz val="11"/>
        <color indexed="12"/>
        <rFont val="BIZ UDゴシック"/>
        <family val="3"/>
        <charset val="128"/>
      </rPr>
      <t>５区間（　総距離　２５km　）</t>
    </r>
    <rPh sb="12" eb="15">
      <t>ソウキョリ</t>
    </rPh>
    <phoneticPr fontId="2"/>
  </si>
  <si>
    <t>[６]　小中学生の参加に関しては、保護者の承諾を得ている者（できれば引率可能の者）とする。。　</t>
    <phoneticPr fontId="2"/>
  </si>
  <si>
    <r>
      <t>[１]　</t>
    </r>
    <r>
      <rPr>
        <b/>
        <sz val="10"/>
        <color indexed="10"/>
        <rFont val="BIZ UDゴシック"/>
        <family val="3"/>
        <charset val="128"/>
      </rPr>
      <t>小学５年生以上</t>
    </r>
    <r>
      <rPr>
        <sz val="10"/>
        <rFont val="BIZ UDゴシック"/>
        <family val="3"/>
        <charset val="128"/>
      </rPr>
      <t>の健康な男女であれば、市内外、県内外を問わず参加できる。</t>
    </r>
    <rPh sb="4" eb="6">
      <t>ショウガク</t>
    </rPh>
    <rPh sb="7" eb="9">
      <t>ネンセイ</t>
    </rPh>
    <phoneticPr fontId="2"/>
  </si>
  <si>
    <r>
      <t>[２]　チームは、</t>
    </r>
    <r>
      <rPr>
        <b/>
        <sz val="10"/>
        <color indexed="10"/>
        <rFont val="BIZ UDゴシック"/>
        <family val="3"/>
        <charset val="128"/>
      </rPr>
      <t>クラブ、校区、町、企業、職場、学校単位</t>
    </r>
    <r>
      <rPr>
        <sz val="10"/>
        <rFont val="BIZ UDゴシック"/>
        <family val="3"/>
        <charset val="128"/>
      </rPr>
      <t>を基本とするが、混成チームも認める。</t>
    </r>
    <rPh sb="0" eb="46">
      <t>フカ</t>
    </rPh>
    <phoneticPr fontId="2"/>
  </si>
  <si>
    <r>
      <t>[３]　１チーム</t>
    </r>
    <r>
      <rPr>
        <b/>
        <sz val="10"/>
        <color indexed="10"/>
        <rFont val="BIZ UDゴシック"/>
        <family val="3"/>
        <charset val="128"/>
      </rPr>
      <t>５人</t>
    </r>
    <r>
      <rPr>
        <sz val="10"/>
        <rFont val="BIZ UDゴシック"/>
        <family val="3"/>
        <charset val="128"/>
      </rPr>
      <t>を基本とするが、</t>
    </r>
    <r>
      <rPr>
        <b/>
        <sz val="10"/>
        <color indexed="10"/>
        <rFont val="BIZ UDゴシック"/>
        <family val="3"/>
        <charset val="128"/>
      </rPr>
      <t>３人以上（一人２回まで出走可）</t>
    </r>
    <r>
      <rPr>
        <sz val="10"/>
        <rFont val="BIZ UDゴシック"/>
        <family val="3"/>
        <charset val="128"/>
      </rPr>
      <t>であれば参加できる。　</t>
    </r>
    <phoneticPr fontId="2"/>
  </si>
  <si>
    <r>
      <t>[４]　小中学生を含むチームは、１区以外は、小中学生は</t>
    </r>
    <r>
      <rPr>
        <b/>
        <sz val="10"/>
        <color indexed="10"/>
        <rFont val="BIZ UDゴシック"/>
        <family val="3"/>
        <charset val="128"/>
      </rPr>
      <t>１周 (2.75㎞) ごとでの出走</t>
    </r>
    <r>
      <rPr>
        <sz val="10"/>
        <rFont val="BIZ UDゴシック"/>
        <family val="3"/>
        <charset val="128"/>
      </rPr>
      <t>でも可とする。　</t>
    </r>
    <rPh sb="4" eb="5">
      <t>ショウ</t>
    </rPh>
    <rPh sb="9" eb="10">
      <t>フク</t>
    </rPh>
    <rPh sb="17" eb="20">
      <t>クイガイ</t>
    </rPh>
    <rPh sb="22" eb="23">
      <t>ショウ</t>
    </rPh>
    <rPh sb="28" eb="29">
      <t>シュウ</t>
    </rPh>
    <rPh sb="42" eb="44">
      <t>シュッソウ</t>
    </rPh>
    <rPh sb="46" eb="47">
      <t>カ</t>
    </rPh>
    <phoneticPr fontId="2"/>
  </si>
  <si>
    <r>
      <t>[５]　健康管理は各個人で行い、不慮の事故等に関しては</t>
    </r>
    <r>
      <rPr>
        <b/>
        <sz val="10"/>
        <color indexed="12"/>
        <rFont val="BIZ UDゴシック"/>
        <family val="3"/>
        <charset val="128"/>
      </rPr>
      <t>個人の責任</t>
    </r>
    <r>
      <rPr>
        <sz val="10"/>
        <rFont val="BIZ UDゴシック"/>
        <family val="3"/>
        <charset val="128"/>
      </rPr>
      <t>において処理できる者とする。</t>
    </r>
    <phoneticPr fontId="2"/>
  </si>
  <si>
    <r>
      <t>[１]　別紙参加申込様式を下記ホームページより要項を確認し、参加申込書を</t>
    </r>
    <r>
      <rPr>
        <b/>
        <sz val="10"/>
        <rFont val="BIZ UDゴシック"/>
        <family val="3"/>
        <charset val="128"/>
      </rPr>
      <t>メール</t>
    </r>
    <r>
      <rPr>
        <sz val="10"/>
        <rFont val="BIZ UDゴシック"/>
        <family val="3"/>
        <charset val="128"/>
      </rPr>
      <t>してください。　</t>
    </r>
    <rPh sb="10" eb="12">
      <t>ヨウシキ</t>
    </rPh>
    <rPh sb="13" eb="15">
      <t>カキ</t>
    </rPh>
    <rPh sb="32" eb="35">
      <t>モウシコミショ</t>
    </rPh>
    <phoneticPr fontId="2"/>
  </si>
  <si>
    <r>
      <t>　　　＊　申込先メールアドレス 　　⇒　　</t>
    </r>
    <r>
      <rPr>
        <b/>
        <sz val="10"/>
        <rFont val="BIZ UDゴシック"/>
        <family val="3"/>
        <charset val="128"/>
      </rPr>
      <t>seireij1@gmail.com</t>
    </r>
    <rPh sb="5" eb="7">
      <t>モウシコミ</t>
    </rPh>
    <rPh sb="7" eb="8">
      <t>サキ</t>
    </rPh>
    <phoneticPr fontId="2"/>
  </si>
  <si>
    <r>
      <t>[３]　</t>
    </r>
    <r>
      <rPr>
        <b/>
        <sz val="10"/>
        <rFont val="BIZ UDゴシック"/>
        <family val="3"/>
        <charset val="128"/>
      </rPr>
      <t xml:space="preserve">参加料 </t>
    </r>
    <r>
      <rPr>
        <b/>
        <sz val="10"/>
        <color indexed="12"/>
        <rFont val="BIZ UDゴシック"/>
        <family val="3"/>
        <charset val="128"/>
      </rPr>
      <t>１チーム　２,０００円</t>
    </r>
    <r>
      <rPr>
        <b/>
        <sz val="10"/>
        <rFont val="BIZ UDゴシック"/>
        <family val="3"/>
        <charset val="128"/>
      </rPr>
      <t>　（当日受付でお支払いください）</t>
    </r>
    <rPh sb="23" eb="25">
      <t>ウケツケ</t>
    </rPh>
    <phoneticPr fontId="2"/>
  </si>
  <si>
    <r>
      <t>[１]　当日朝　</t>
    </r>
    <r>
      <rPr>
        <b/>
        <sz val="10"/>
        <color indexed="10"/>
        <rFont val="BIZ UDゴシック"/>
        <family val="3"/>
        <charset val="128"/>
      </rPr>
      <t>現地受付　８：３０～９：００</t>
    </r>
    <r>
      <rPr>
        <sz val="10"/>
        <rFont val="BIZ UDゴシック"/>
        <family val="3"/>
        <charset val="128"/>
      </rPr>
      <t>　ダム駐車場先　堤防入口基点</t>
    </r>
    <phoneticPr fontId="2"/>
  </si>
  <si>
    <t>　場　所　　　伊万里都川内ダム周回コース（一周２.７５km）　</t>
    <rPh sb="1" eb="2">
      <t>バ</t>
    </rPh>
    <rPh sb="3" eb="4">
      <t>ショ</t>
    </rPh>
    <phoneticPr fontId="2"/>
  </si>
  <si>
    <r>
      <t>　　　</t>
    </r>
    <r>
      <rPr>
        <sz val="10"/>
        <color indexed="9"/>
        <rFont val="BIZ UDゴシック"/>
        <family val="3"/>
        <charset val="128"/>
      </rPr>
      <t>＊　問合せ　玄海みらい学園</t>
    </r>
    <r>
      <rPr>
        <sz val="10"/>
        <rFont val="BIZ UDゴシック"/>
        <family val="3"/>
        <charset val="128"/>
      </rPr>
      <t>　FAX　　　　　（ ☎ ０９５５-２３-５５３６）</t>
    </r>
    <rPh sb="5" eb="7">
      <t>トイアワ</t>
    </rPh>
    <rPh sb="9" eb="11">
      <t>ゲンカイ</t>
    </rPh>
    <rPh sb="14" eb="16">
      <t>ガクエン</t>
    </rPh>
    <phoneticPr fontId="2"/>
  </si>
  <si>
    <r>
      <t>　　☆　</t>
    </r>
    <r>
      <rPr>
        <b/>
        <sz val="14"/>
        <color rgb="FF0000FF"/>
        <rFont val="BIZ UDゴシック"/>
        <family val="3"/>
        <charset val="128"/>
      </rPr>
      <t>最大９名まで登録可　</t>
    </r>
    <r>
      <rPr>
        <b/>
        <sz val="14"/>
        <rFont val="BIZ UDゴシック"/>
        <family val="3"/>
        <charset val="128"/>
      </rPr>
      <t>（１周 2.75㎞ 以下は走れません！）
　　☆　</t>
    </r>
    <r>
      <rPr>
        <b/>
        <sz val="14"/>
        <color rgb="FFFF0000"/>
        <rFont val="BIZ UDゴシック"/>
        <family val="3"/>
        <charset val="128"/>
      </rPr>
      <t>当日、選手変更、追加登録は可能です！</t>
    </r>
    <rPh sb="4" eb="6">
      <t>サイダイ</t>
    </rPh>
    <rPh sb="7" eb="8">
      <t>メイ</t>
    </rPh>
    <rPh sb="10" eb="12">
      <t>トウロク</t>
    </rPh>
    <rPh sb="12" eb="13">
      <t>カ</t>
    </rPh>
    <rPh sb="16" eb="17">
      <t>シュウ</t>
    </rPh>
    <rPh sb="24" eb="26">
      <t>イカ</t>
    </rPh>
    <rPh sb="27" eb="28">
      <t>ハシ</t>
    </rPh>
    <rPh sb="39" eb="41">
      <t>トウジツ</t>
    </rPh>
    <rPh sb="42" eb="46">
      <t>センシュヘンコウ</t>
    </rPh>
    <rPh sb="47" eb="51">
      <t>ツイカトウロク</t>
    </rPh>
    <rPh sb="52" eb="54">
      <t>カノウ</t>
    </rPh>
    <phoneticPr fontId="2"/>
  </si>
  <si>
    <t xml:space="preserve">  </t>
    <phoneticPr fontId="2"/>
  </si>
  <si>
    <r>
      <t>第14回　</t>
    </r>
    <r>
      <rPr>
        <b/>
        <sz val="24"/>
        <color indexed="10"/>
        <rFont val="BIZ UDPゴシック"/>
        <family val="3"/>
        <charset val="128"/>
      </rPr>
      <t>新春</t>
    </r>
    <r>
      <rPr>
        <b/>
        <sz val="24"/>
        <rFont val="BIZ UDPゴシック"/>
        <family val="3"/>
        <charset val="128"/>
      </rPr>
      <t>　</t>
    </r>
    <r>
      <rPr>
        <b/>
        <sz val="24"/>
        <color indexed="17"/>
        <rFont val="BIZ UDPゴシック"/>
        <family val="3"/>
        <charset val="128"/>
      </rPr>
      <t>都川内</t>
    </r>
    <r>
      <rPr>
        <b/>
        <sz val="24"/>
        <rFont val="BIZ UDPゴシック"/>
        <family val="3"/>
        <charset val="128"/>
      </rPr>
      <t>　</t>
    </r>
    <r>
      <rPr>
        <b/>
        <sz val="24"/>
        <color indexed="12"/>
        <rFont val="BIZ UDPゴシック"/>
        <family val="3"/>
        <charset val="128"/>
      </rPr>
      <t>駅伝競走会</t>
    </r>
    <rPh sb="0" eb="1">
      <t>ダイ</t>
    </rPh>
    <rPh sb="3" eb="4">
      <t>カイ</t>
    </rPh>
    <rPh sb="14" eb="16">
      <t>キョウソウ</t>
    </rPh>
    <rPh sb="16" eb="17">
      <t>カイ</t>
    </rPh>
    <phoneticPr fontId="2"/>
  </si>
  <si>
    <r>
      <t>　　　＊　申込期限　</t>
    </r>
    <r>
      <rPr>
        <b/>
        <sz val="10"/>
        <color indexed="10"/>
        <rFont val="BIZ UDゴシック"/>
        <family val="3"/>
        <charset val="128"/>
      </rPr>
      <t>令和７年１２月３０日（火曜）１７：００　</t>
    </r>
    <r>
      <rPr>
        <b/>
        <sz val="10"/>
        <color indexed="12"/>
        <rFont val="BIZ UDゴシック"/>
        <family val="3"/>
        <charset val="128"/>
      </rPr>
      <t>まで</t>
    </r>
    <rPh sb="10" eb="12">
      <t>レイワ</t>
    </rPh>
    <rPh sb="13" eb="14">
      <t>ネン</t>
    </rPh>
    <rPh sb="16" eb="17">
      <t>ガツ</t>
    </rPh>
    <rPh sb="21" eb="23">
      <t>カヨウ</t>
    </rPh>
    <phoneticPr fontId="2"/>
  </si>
  <si>
    <t>[３]　記録は区間ごとに行い、１区間３人で走っても、１区間の記録とします。</t>
    <rPh sb="4" eb="6">
      <t>キロク</t>
    </rPh>
    <rPh sb="7" eb="9">
      <t>クカン</t>
    </rPh>
    <rPh sb="12" eb="13">
      <t>オコナ</t>
    </rPh>
    <rPh sb="16" eb="18">
      <t>クカン</t>
    </rPh>
    <rPh sb="19" eb="20">
      <t>ニン</t>
    </rPh>
    <rPh sb="21" eb="22">
      <t>ハシ</t>
    </rPh>
    <rPh sb="27" eb="29">
      <t>クカン</t>
    </rPh>
    <rPh sb="30" eb="32">
      <t>キロク</t>
    </rPh>
    <phoneticPr fontId="2"/>
  </si>
  <si>
    <r>
      <t>　期　日　　　</t>
    </r>
    <r>
      <rPr>
        <b/>
        <sz val="14"/>
        <color indexed="10"/>
        <rFont val="BIZ UDゴシック"/>
        <family val="3"/>
        <charset val="128"/>
      </rPr>
      <t>令和８年　１月　３日　（土曜）</t>
    </r>
    <rPh sb="1" eb="2">
      <t>キ</t>
    </rPh>
    <rPh sb="3" eb="4">
      <t>ヒ</t>
    </rPh>
    <rPh sb="7" eb="9">
      <t>レイワ</t>
    </rPh>
    <rPh sb="10" eb="11">
      <t>ネン</t>
    </rPh>
    <rPh sb="13" eb="14">
      <t>ガツ</t>
    </rPh>
    <rPh sb="16" eb="17">
      <t>ニチ</t>
    </rPh>
    <rPh sb="19" eb="21">
      <t>ドヨウ</t>
    </rPh>
    <phoneticPr fontId="2"/>
  </si>
  <si>
    <r>
      <t>[２]　オーダーは、令和８年</t>
    </r>
    <r>
      <rPr>
        <b/>
        <sz val="10"/>
        <color indexed="10"/>
        <rFont val="BIZ UDゴシック"/>
        <family val="3"/>
        <charset val="128"/>
      </rPr>
      <t xml:space="preserve">１月２日（前日･金曜日）１２時までにメールで送信 </t>
    </r>
    <r>
      <rPr>
        <sz val="10"/>
        <rFont val="BIZ UDゴシック"/>
        <family val="3"/>
        <charset val="128"/>
      </rPr>
      <t>ください。</t>
    </r>
    <rPh sb="10" eb="12">
      <t>レイワ</t>
    </rPh>
    <rPh sb="13" eb="14">
      <t>ネン</t>
    </rPh>
    <rPh sb="15" eb="16">
      <t>ガツ</t>
    </rPh>
    <rPh sb="17" eb="18">
      <t>ニチ</t>
    </rPh>
    <rPh sb="22" eb="25">
      <t>キンヨウビ</t>
    </rPh>
    <rPh sb="28" eb="29">
      <t>ジ</t>
    </rPh>
    <rPh sb="36" eb="38">
      <t>ソウシン</t>
    </rPh>
    <phoneticPr fontId="2"/>
  </si>
  <si>
    <t>　名　称　　　第１４回　新春　都川内　駅伝競走会</t>
    <rPh sb="1" eb="2">
      <t>メイ</t>
    </rPh>
    <rPh sb="3" eb="4">
      <t>ショウ</t>
    </rPh>
    <rPh sb="7" eb="8">
      <t>ダイ</t>
    </rPh>
    <phoneticPr fontId="2"/>
  </si>
  <si>
    <r>
      <t xml:space="preserve">第１４回　新春 都川内 駅伝競走会 </t>
    </r>
    <r>
      <rPr>
        <u/>
        <sz val="24"/>
        <color rgb="FFFF0000"/>
        <rFont val="BIZ UDゴシック"/>
        <family val="3"/>
        <charset val="128"/>
      </rPr>
      <t xml:space="preserve"> 2026/1/３</t>
    </r>
    <rPh sb="0" eb="1">
      <t>ダイ</t>
    </rPh>
    <rPh sb="3" eb="4">
      <t>カイ</t>
    </rPh>
    <rPh sb="14" eb="16">
      <t>キョウソウ</t>
    </rPh>
    <rPh sb="16" eb="17">
      <t>カイ</t>
    </rPh>
    <phoneticPr fontId="2"/>
  </si>
  <si>
    <r>
      <t xml:space="preserve">申込ﾒｰﾙ期限 </t>
    </r>
    <r>
      <rPr>
        <b/>
        <sz val="11"/>
        <color indexed="10"/>
        <rFont val="BIZ UDゴシック"/>
        <family val="3"/>
        <charset val="128"/>
      </rPr>
      <t xml:space="preserve">令和７年12月31日 </t>
    </r>
    <r>
      <rPr>
        <b/>
        <sz val="11"/>
        <color rgb="FFFF0000"/>
        <rFont val="ＭＳ 明朝"/>
        <family val="1"/>
        <charset val="128"/>
      </rPr>
      <t>㊋</t>
    </r>
    <r>
      <rPr>
        <b/>
        <sz val="11"/>
        <color rgb="FFFF0000"/>
        <rFont val="BIZ UDゴシック"/>
        <family val="3"/>
        <charset val="128"/>
      </rPr>
      <t xml:space="preserve"> 17:00 </t>
    </r>
    <r>
      <rPr>
        <b/>
        <sz val="11"/>
        <color indexed="12"/>
        <rFont val="BIZ UDゴシック"/>
        <family val="3"/>
        <charset val="128"/>
      </rPr>
      <t xml:space="preserve"> </t>
    </r>
    <r>
      <rPr>
        <b/>
        <sz val="11"/>
        <color rgb="FF0000FF"/>
        <rFont val="Segoe UI Symbol"/>
        <family val="2"/>
      </rPr>
      <t>➠</t>
    </r>
    <r>
      <rPr>
        <b/>
        <sz val="11"/>
        <color rgb="FF0000FF"/>
        <rFont val="BIZ UDゴシック"/>
        <family val="3"/>
        <charset val="128"/>
      </rPr>
      <t xml:space="preserve">　オーダー用紙 送信 １月２日 </t>
    </r>
    <r>
      <rPr>
        <b/>
        <sz val="11"/>
        <color rgb="FF0000FF"/>
        <rFont val="ＭＳ 明朝"/>
        <family val="1"/>
        <charset val="128"/>
      </rPr>
      <t>㊎</t>
    </r>
    <r>
      <rPr>
        <b/>
        <sz val="11"/>
        <color rgb="FF0000FF"/>
        <rFont val="BIZ UDゴシック"/>
        <family val="3"/>
        <charset val="128"/>
      </rPr>
      <t xml:space="preserve"> 12:00</t>
    </r>
    <rPh sb="8" eb="10">
      <t>レイワ</t>
    </rPh>
    <rPh sb="11" eb="12">
      <t>ネン</t>
    </rPh>
    <rPh sb="14" eb="15">
      <t>ガツ</t>
    </rPh>
    <rPh sb="34" eb="36">
      <t>ヨウシ</t>
    </rPh>
    <rPh sb="37" eb="39">
      <t>ソウシン</t>
    </rPh>
    <rPh sb="41" eb="42">
      <t>ガツ</t>
    </rPh>
    <rPh sb="43" eb="44">
      <t>ニチ</t>
    </rPh>
    <phoneticPr fontId="2"/>
  </si>
  <si>
    <r>
      <t xml:space="preserve">第１４回　新春 都川内 駅伝競走会   </t>
    </r>
    <r>
      <rPr>
        <u/>
        <sz val="24"/>
        <color rgb="FF0000FF"/>
        <rFont val="HGS創英角ｺﾞｼｯｸUB"/>
        <family val="3"/>
        <charset val="128"/>
      </rPr>
      <t xml:space="preserve"> 2026/1/3</t>
    </r>
    <rPh sb="0" eb="1">
      <t>ダイ</t>
    </rPh>
    <rPh sb="3" eb="4">
      <t>カイ</t>
    </rPh>
    <rPh sb="14" eb="16">
      <t>キョウソウ</t>
    </rPh>
    <rPh sb="16" eb="17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</si>
</sst>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&quot; ㎞&quot;"/>
    <numFmt numFmtId="177" formatCode="0.00&quot; ㎞&quot;"/>
  </numFmts>
  <fonts count="6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8"/>
      <name val="ＭＳ Ｐゴシック"/>
      <family val="3"/>
      <charset val="128"/>
    </font>
    <font>
      <b/>
      <sz val="11"/>
      <color indexed="10"/>
      <name val="Meiryo UI"/>
      <family val="3"/>
      <charset val="128"/>
    </font>
    <font>
      <b/>
      <sz val="11"/>
      <color indexed="12"/>
      <name val="Meiryo UI"/>
      <family val="3"/>
      <charset val="128"/>
    </font>
    <font>
      <sz val="11"/>
      <color indexed="9"/>
      <name val="Meiryo UI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24"/>
      <color rgb="FFFF0000"/>
      <name val="Meiryo UI"/>
      <family val="3"/>
      <charset val="128"/>
    </font>
    <font>
      <b/>
      <sz val="24"/>
      <color rgb="FFFF0000"/>
      <name val="ＭＳ Ｐゴシック"/>
      <family val="3"/>
      <charset val="128"/>
    </font>
    <font>
      <sz val="24"/>
      <color rgb="FF0000FF"/>
      <name val="HGS創英角ｺﾞｼｯｸUB"/>
      <family val="3"/>
      <charset val="128"/>
    </font>
    <font>
      <sz val="11"/>
      <name val="BIZ UDゴシック"/>
      <family val="3"/>
      <charset val="128"/>
    </font>
    <font>
      <b/>
      <sz val="14"/>
      <color indexed="10"/>
      <name val="BIZ UDゴシック"/>
      <family val="3"/>
      <charset val="128"/>
    </font>
    <font>
      <b/>
      <sz val="11"/>
      <color indexed="12"/>
      <name val="BIZ UDゴシック"/>
      <family val="3"/>
      <charset val="128"/>
    </font>
    <font>
      <sz val="12"/>
      <name val="BIZ UDゴシック"/>
      <family val="3"/>
      <charset val="128"/>
    </font>
    <font>
      <b/>
      <i/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sz val="11"/>
      <color indexed="12"/>
      <name val="BIZ UDゴシック"/>
      <family val="3"/>
      <charset val="128"/>
    </font>
    <font>
      <b/>
      <sz val="11"/>
      <color indexed="1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1"/>
      <color rgb="FF0000FF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color indexed="10"/>
      <name val="BIZ UDゴシック"/>
      <family val="3"/>
      <charset val="128"/>
    </font>
    <font>
      <b/>
      <sz val="10"/>
      <color indexed="12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indexed="9"/>
      <name val="BIZ UDゴシック"/>
      <family val="3"/>
      <charset val="128"/>
    </font>
    <font>
      <sz val="10"/>
      <color indexed="12"/>
      <name val="BIZ UDゴシック"/>
      <family val="3"/>
      <charset val="128"/>
    </font>
    <font>
      <sz val="24"/>
      <color rgb="FFFF0000"/>
      <name val="BIZ UDゴシック"/>
      <family val="3"/>
      <charset val="128"/>
    </font>
    <font>
      <b/>
      <sz val="24"/>
      <color rgb="FF0000FF"/>
      <name val="BIZ UDゴシック"/>
      <family val="3"/>
      <charset val="128"/>
    </font>
    <font>
      <i/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18"/>
      <name val="BIZ UDゴシック"/>
      <family val="3"/>
      <charset val="128"/>
    </font>
    <font>
      <sz val="22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4"/>
      <color rgb="FF0000FF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1"/>
      <color rgb="FF0000FF"/>
      <name val="Segoe UI Symbol"/>
      <family val="2"/>
    </font>
    <font>
      <b/>
      <sz val="11"/>
      <color rgb="FF0000FF"/>
      <name val="ＭＳ 明朝"/>
      <family val="1"/>
      <charset val="128"/>
    </font>
    <font>
      <u/>
      <sz val="24"/>
      <color rgb="FFFF0000"/>
      <name val="BIZ UDゴシック"/>
      <family val="3"/>
      <charset val="128"/>
    </font>
    <font>
      <u/>
      <sz val="24"/>
      <color rgb="FF0000FF"/>
      <name val="HGS創英角ｺﾞｼｯｸUB"/>
      <family val="3"/>
      <charset val="128"/>
    </font>
    <font>
      <b/>
      <sz val="24"/>
      <name val="BIZ UDPゴシック"/>
      <family val="3"/>
      <charset val="128"/>
    </font>
    <font>
      <b/>
      <sz val="24"/>
      <color indexed="10"/>
      <name val="BIZ UDPゴシック"/>
      <family val="3"/>
      <charset val="128"/>
    </font>
    <font>
      <b/>
      <sz val="24"/>
      <color indexed="17"/>
      <name val="BIZ UDPゴシック"/>
      <family val="3"/>
      <charset val="128"/>
    </font>
    <font>
      <b/>
      <sz val="24"/>
      <color indexed="12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ashDot">
        <color indexed="64"/>
      </top>
      <bottom style="double">
        <color indexed="64"/>
      </bottom>
      <diagonal/>
    </border>
    <border>
      <left/>
      <right style="double">
        <color indexed="64"/>
      </right>
      <top style="dashDot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ashDot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176" fontId="8" fillId="0" borderId="1" xfId="2" applyNumberFormat="1" applyFont="1" applyBorder="1" applyAlignment="1">
      <alignment horizontal="center" vertical="center"/>
    </xf>
    <xf numFmtId="176" fontId="8" fillId="0" borderId="2" xfId="2" applyNumberFormat="1" applyFont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/>
    </xf>
    <xf numFmtId="176" fontId="8" fillId="0" borderId="4" xfId="2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7" fontId="5" fillId="2" borderId="1" xfId="2" applyNumberFormat="1" applyFont="1" applyFill="1" applyBorder="1" applyAlignment="1">
      <alignment horizontal="center" vertical="center"/>
    </xf>
    <xf numFmtId="177" fontId="5" fillId="2" borderId="3" xfId="2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 shrinkToFit="1"/>
    </xf>
    <xf numFmtId="0" fontId="11" fillId="2" borderId="0" xfId="2" applyFont="1" applyFill="1" applyAlignment="1">
      <alignment horizontal="right" vertical="center" shrinkToFit="1"/>
    </xf>
    <xf numFmtId="0" fontId="4" fillId="3" borderId="5" xfId="0" applyFont="1" applyFill="1" applyBorder="1" applyAlignment="1">
      <alignment horizontal="distributed" vertical="center" indent="1"/>
    </xf>
    <xf numFmtId="177" fontId="5" fillId="3" borderId="4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distributed" vertical="center" indent="1"/>
    </xf>
    <xf numFmtId="0" fontId="4" fillId="3" borderId="7" xfId="2" applyFont="1" applyFill="1" applyBorder="1" applyAlignment="1">
      <alignment horizontal="distributed" vertical="center" indent="1"/>
    </xf>
    <xf numFmtId="0" fontId="11" fillId="2" borderId="0" xfId="2" applyFont="1" applyFill="1" applyAlignment="1">
      <alignment horizontal="center" vertical="center" shrinkToFit="1"/>
    </xf>
    <xf numFmtId="0" fontId="12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10" fillId="2" borderId="0" xfId="2" applyFont="1" applyFill="1" applyAlignment="1">
      <alignment horizontal="distributed" vertical="center" indent="1" shrinkToFit="1"/>
    </xf>
    <xf numFmtId="0" fontId="7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0" borderId="0" xfId="0" applyFont="1">
      <alignment vertical="center"/>
    </xf>
    <xf numFmtId="0" fontId="1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9" fillId="2" borderId="0" xfId="2" applyFont="1" applyFill="1" applyAlignment="1">
      <alignment horizontal="center" vertical="center" shrinkToFit="1"/>
    </xf>
    <xf numFmtId="0" fontId="13" fillId="2" borderId="18" xfId="2" applyFont="1" applyFill="1" applyBorder="1" applyAlignment="1">
      <alignment horizontal="right" vertical="center" shrinkToFit="1"/>
    </xf>
    <xf numFmtId="0" fontId="6" fillId="2" borderId="8" xfId="2" applyFont="1" applyFill="1" applyBorder="1" applyAlignment="1">
      <alignment horizontal="distributed" vertical="center" indent="1"/>
    </xf>
    <xf numFmtId="0" fontId="6" fillId="2" borderId="10" xfId="2" applyFont="1" applyFill="1" applyBorder="1" applyAlignment="1">
      <alignment horizontal="distributed" vertical="center" indent="1"/>
    </xf>
    <xf numFmtId="0" fontId="0" fillId="2" borderId="0" xfId="2" applyFont="1" applyFill="1" applyAlignment="1">
      <alignment horizontal="center" vertical="center"/>
    </xf>
    <xf numFmtId="6" fontId="18" fillId="3" borderId="19" xfId="1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 shrinkToFit="1"/>
    </xf>
    <xf numFmtId="0" fontId="17" fillId="2" borderId="12" xfId="2" applyFont="1" applyFill="1" applyBorder="1" applyAlignment="1">
      <alignment horizontal="center" vertical="center"/>
    </xf>
    <xf numFmtId="0" fontId="17" fillId="2" borderId="14" xfId="2" applyFont="1" applyFill="1" applyBorder="1" applyAlignment="1">
      <alignment horizontal="distributed" vertical="center" indent="1"/>
    </xf>
    <xf numFmtId="0" fontId="17" fillId="2" borderId="34" xfId="2" applyFont="1" applyFill="1" applyBorder="1" applyAlignment="1">
      <alignment horizontal="distributed" vertical="center" indent="1"/>
    </xf>
    <xf numFmtId="0" fontId="19" fillId="2" borderId="20" xfId="2" applyFont="1" applyFill="1" applyBorder="1" applyAlignment="1">
      <alignment horizontal="center" vertical="center"/>
    </xf>
    <xf numFmtId="0" fontId="19" fillId="2" borderId="33" xfId="2" applyFont="1" applyFill="1" applyBorder="1" applyAlignment="1">
      <alignment horizontal="center" vertical="center"/>
    </xf>
    <xf numFmtId="0" fontId="19" fillId="2" borderId="30" xfId="2" applyFont="1" applyFill="1" applyBorder="1" applyAlignment="1">
      <alignment horizontal="center" vertical="center"/>
    </xf>
    <xf numFmtId="0" fontId="19" fillId="2" borderId="32" xfId="2" applyFont="1" applyFill="1" applyBorder="1" applyAlignment="1">
      <alignment horizontal="center" vertical="center"/>
    </xf>
    <xf numFmtId="0" fontId="19" fillId="2" borderId="21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distributed" vertical="center" indent="2"/>
    </xf>
    <xf numFmtId="0" fontId="6" fillId="2" borderId="33" xfId="2" applyFont="1" applyFill="1" applyBorder="1" applyAlignment="1">
      <alignment horizontal="distributed" vertical="center" indent="2"/>
    </xf>
    <xf numFmtId="0" fontId="6" fillId="2" borderId="45" xfId="2" applyFont="1" applyFill="1" applyBorder="1" applyAlignment="1">
      <alignment horizontal="distributed" vertical="center" indent="2"/>
    </xf>
    <xf numFmtId="0" fontId="6" fillId="2" borderId="41" xfId="2" applyFont="1" applyFill="1" applyBorder="1" applyAlignment="1">
      <alignment horizontal="distributed" vertical="center" indent="2"/>
    </xf>
    <xf numFmtId="0" fontId="17" fillId="2" borderId="35" xfId="2" applyFont="1" applyFill="1" applyBorder="1" applyAlignment="1">
      <alignment horizontal="distributed" vertical="center" indent="1"/>
    </xf>
    <xf numFmtId="6" fontId="18" fillId="3" borderId="42" xfId="1" applyFont="1" applyFill="1" applyBorder="1" applyAlignment="1">
      <alignment horizontal="center" vertical="center" shrinkToFit="1"/>
    </xf>
    <xf numFmtId="0" fontId="3" fillId="2" borderId="0" xfId="2" applyFont="1" applyFill="1" applyAlignment="1">
      <alignment vertical="center" shrinkToFit="1"/>
    </xf>
    <xf numFmtId="0" fontId="1" fillId="2" borderId="0" xfId="2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0" fillId="2" borderId="0" xfId="2" applyFont="1" applyFill="1" applyAlignment="1">
      <alignment vertical="center" shrinkToFit="1"/>
    </xf>
    <xf numFmtId="0" fontId="22" fillId="2" borderId="0" xfId="2" applyFont="1" applyFill="1" applyAlignment="1">
      <alignment vertical="center" shrinkToFit="1"/>
    </xf>
    <xf numFmtId="0" fontId="23" fillId="2" borderId="0" xfId="2" applyFont="1" applyFill="1" applyAlignment="1">
      <alignment horizontal="center" vertical="center"/>
    </xf>
    <xf numFmtId="0" fontId="23" fillId="2" borderId="0" xfId="2" applyFont="1" applyFill="1">
      <alignment vertical="center"/>
    </xf>
    <xf numFmtId="0" fontId="23" fillId="2" borderId="0" xfId="2" applyFont="1" applyFill="1" applyAlignment="1">
      <alignment horizontal="left" vertical="center"/>
    </xf>
    <xf numFmtId="32" fontId="23" fillId="2" borderId="0" xfId="2" applyNumberFormat="1" applyFont="1" applyFill="1" applyAlignment="1">
      <alignment horizontal="center" vertical="center"/>
    </xf>
    <xf numFmtId="0" fontId="26" fillId="4" borderId="6" xfId="2" applyFont="1" applyFill="1" applyBorder="1" applyAlignment="1">
      <alignment horizontal="distributed" vertical="center" indent="1"/>
    </xf>
    <xf numFmtId="0" fontId="26" fillId="4" borderId="7" xfId="2" applyFont="1" applyFill="1" applyBorder="1" applyAlignment="1">
      <alignment horizontal="distributed" vertical="center" indent="1"/>
    </xf>
    <xf numFmtId="0" fontId="26" fillId="4" borderId="7" xfId="2" applyFont="1" applyFill="1" applyBorder="1" applyAlignment="1">
      <alignment horizontal="center" vertical="center"/>
    </xf>
    <xf numFmtId="0" fontId="26" fillId="4" borderId="11" xfId="2" applyFont="1" applyFill="1" applyBorder="1" applyAlignment="1">
      <alignment horizontal="distributed" vertical="center" indent="1"/>
    </xf>
    <xf numFmtId="0" fontId="27" fillId="2" borderId="8" xfId="2" applyFont="1" applyFill="1" applyBorder="1" applyAlignment="1">
      <alignment horizontal="distributed" vertical="center" indent="1"/>
    </xf>
    <xf numFmtId="177" fontId="28" fillId="2" borderId="1" xfId="2" applyNumberFormat="1" applyFont="1" applyFill="1" applyBorder="1" applyAlignment="1">
      <alignment horizontal="center" vertical="center"/>
    </xf>
    <xf numFmtId="0" fontId="26" fillId="2" borderId="1" xfId="2" applyFont="1" applyFill="1" applyBorder="1" applyAlignment="1">
      <alignment horizontal="distributed" vertical="center" indent="1" shrinkToFit="1"/>
    </xf>
    <xf numFmtId="20" fontId="28" fillId="2" borderId="1" xfId="2" applyNumberFormat="1" applyFont="1" applyFill="1" applyBorder="1" applyAlignment="1">
      <alignment horizontal="center" vertical="center"/>
    </xf>
    <xf numFmtId="6" fontId="23" fillId="2" borderId="12" xfId="2" applyNumberFormat="1" applyFont="1" applyFill="1" applyBorder="1" applyAlignment="1">
      <alignment horizontal="center" vertical="center"/>
    </xf>
    <xf numFmtId="0" fontId="27" fillId="2" borderId="9" xfId="2" applyFont="1" applyFill="1" applyBorder="1" applyAlignment="1">
      <alignment horizontal="distributed" vertical="center" indent="1"/>
    </xf>
    <xf numFmtId="177" fontId="28" fillId="2" borderId="2" xfId="2" applyNumberFormat="1" applyFont="1" applyFill="1" applyBorder="1" applyAlignment="1">
      <alignment horizontal="center" vertical="center"/>
    </xf>
    <xf numFmtId="0" fontId="26" fillId="2" borderId="2" xfId="2" applyFont="1" applyFill="1" applyBorder="1" applyAlignment="1">
      <alignment horizontal="distributed" vertical="center" indent="1"/>
    </xf>
    <xf numFmtId="20" fontId="28" fillId="2" borderId="2" xfId="2" applyNumberFormat="1" applyFont="1" applyFill="1" applyBorder="1" applyAlignment="1">
      <alignment horizontal="center" vertical="center"/>
    </xf>
    <xf numFmtId="6" fontId="23" fillId="2" borderId="13" xfId="2" applyNumberFormat="1" applyFont="1" applyFill="1" applyBorder="1" applyAlignment="1">
      <alignment horizontal="distributed" vertical="center" indent="1"/>
    </xf>
    <xf numFmtId="0" fontId="27" fillId="2" borderId="10" xfId="2" applyFont="1" applyFill="1" applyBorder="1" applyAlignment="1">
      <alignment horizontal="distributed" vertical="center" indent="1"/>
    </xf>
    <xf numFmtId="177" fontId="28" fillId="2" borderId="3" xfId="2" applyNumberFormat="1" applyFont="1" applyFill="1" applyBorder="1" applyAlignment="1">
      <alignment horizontal="center" vertical="center"/>
    </xf>
    <xf numFmtId="0" fontId="26" fillId="2" borderId="3" xfId="2" applyFont="1" applyFill="1" applyBorder="1" applyAlignment="1">
      <alignment horizontal="distributed" vertical="center" indent="1"/>
    </xf>
    <xf numFmtId="20" fontId="28" fillId="2" borderId="3" xfId="2" applyNumberFormat="1" applyFont="1" applyFill="1" applyBorder="1" applyAlignment="1">
      <alignment horizontal="center" vertical="center"/>
    </xf>
    <xf numFmtId="6" fontId="23" fillId="2" borderId="14" xfId="2" applyNumberFormat="1" applyFont="1" applyFill="1" applyBorder="1" applyAlignment="1">
      <alignment horizontal="distributed" vertical="center" indent="1"/>
    </xf>
    <xf numFmtId="0" fontId="26" fillId="5" borderId="5" xfId="0" applyFont="1" applyFill="1" applyBorder="1" applyAlignment="1">
      <alignment horizontal="distributed" vertical="center" indent="1"/>
    </xf>
    <xf numFmtId="177" fontId="28" fillId="5" borderId="4" xfId="2" applyNumberFormat="1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distributed" vertical="center" indent="1"/>
    </xf>
    <xf numFmtId="20" fontId="28" fillId="5" borderId="4" xfId="0" applyNumberFormat="1" applyFont="1" applyFill="1" applyBorder="1" applyAlignment="1">
      <alignment horizontal="center" vertical="center"/>
    </xf>
    <xf numFmtId="6" fontId="23" fillId="5" borderId="15" xfId="2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3" fillId="2" borderId="0" xfId="0" applyFont="1" applyFill="1">
      <alignment vertical="center"/>
    </xf>
    <xf numFmtId="0" fontId="29" fillId="2" borderId="0" xfId="0" applyFont="1" applyFill="1">
      <alignment vertical="center"/>
    </xf>
    <xf numFmtId="0" fontId="33" fillId="2" borderId="0" xfId="0" applyFont="1" applyFill="1">
      <alignment vertical="center"/>
    </xf>
    <xf numFmtId="0" fontId="40" fillId="2" borderId="0" xfId="2" applyFont="1" applyFill="1" applyAlignment="1">
      <alignment horizontal="center" vertical="center" shrinkToFit="1"/>
    </xf>
    <xf numFmtId="0" fontId="41" fillId="2" borderId="18" xfId="2" applyFont="1" applyFill="1" applyBorder="1" applyAlignment="1">
      <alignment horizontal="right" vertical="center" shrinkToFit="1"/>
    </xf>
    <xf numFmtId="0" fontId="42" fillId="2" borderId="0" xfId="2" applyFont="1" applyFill="1" applyAlignment="1">
      <alignment horizontal="center" vertical="center" shrinkToFit="1"/>
    </xf>
    <xf numFmtId="0" fontId="42" fillId="2" borderId="0" xfId="2" applyFont="1" applyFill="1" applyAlignment="1">
      <alignment horizontal="right" vertical="center" shrinkToFit="1"/>
    </xf>
    <xf numFmtId="0" fontId="44" fillId="2" borderId="0" xfId="2" applyFont="1" applyFill="1" applyAlignment="1">
      <alignment horizontal="distributed" vertical="center" indent="1" shrinkToFit="1"/>
    </xf>
    <xf numFmtId="0" fontId="43" fillId="2" borderId="0" xfId="2" applyFont="1" applyFill="1" applyAlignment="1">
      <alignment horizontal="center" vertical="center" shrinkToFit="1"/>
    </xf>
    <xf numFmtId="0" fontId="43" fillId="2" borderId="0" xfId="2" applyFont="1" applyFill="1" applyAlignment="1">
      <alignment horizontal="right" vertical="center" shrinkToFit="1"/>
    </xf>
    <xf numFmtId="0" fontId="44" fillId="2" borderId="0" xfId="2" applyFont="1" applyFill="1" applyAlignment="1">
      <alignment horizontal="center" vertical="center" shrinkToFit="1"/>
    </xf>
    <xf numFmtId="0" fontId="28" fillId="5" borderId="7" xfId="2" applyFont="1" applyFill="1" applyBorder="1" applyAlignment="1">
      <alignment horizontal="center" vertical="center"/>
    </xf>
    <xf numFmtId="6" fontId="46" fillId="5" borderId="19" xfId="1" applyFont="1" applyFill="1" applyBorder="1" applyAlignment="1">
      <alignment horizontal="distributed" vertical="center" indent="2"/>
    </xf>
    <xf numFmtId="0" fontId="47" fillId="5" borderId="11" xfId="2" applyFont="1" applyFill="1" applyBorder="1" applyAlignment="1">
      <alignment horizontal="center" vertical="center"/>
    </xf>
    <xf numFmtId="0" fontId="45" fillId="2" borderId="8" xfId="2" applyFont="1" applyFill="1" applyBorder="1" applyAlignment="1">
      <alignment horizontal="distributed" vertical="center" indent="1"/>
    </xf>
    <xf numFmtId="0" fontId="28" fillId="2" borderId="1" xfId="2" applyFont="1" applyFill="1" applyBorder="1" applyAlignment="1">
      <alignment horizontal="center" vertical="center"/>
    </xf>
    <xf numFmtId="0" fontId="48" fillId="2" borderId="20" xfId="2" applyFont="1" applyFill="1" applyBorder="1" applyAlignment="1">
      <alignment horizontal="distributed" vertical="center" indent="2"/>
    </xf>
    <xf numFmtId="0" fontId="46" fillId="2" borderId="12" xfId="2" applyFont="1" applyFill="1" applyBorder="1" applyAlignment="1">
      <alignment horizontal="center" vertical="center"/>
    </xf>
    <xf numFmtId="0" fontId="45" fillId="2" borderId="10" xfId="2" applyFont="1" applyFill="1" applyBorder="1" applyAlignment="1">
      <alignment horizontal="center" vertical="center"/>
    </xf>
    <xf numFmtId="0" fontId="48" fillId="2" borderId="33" xfId="2" applyFont="1" applyFill="1" applyBorder="1" applyAlignment="1">
      <alignment horizontal="distributed" vertical="center" indent="2"/>
    </xf>
    <xf numFmtId="0" fontId="46" fillId="2" borderId="14" xfId="2" applyFont="1" applyFill="1" applyBorder="1" applyAlignment="1">
      <alignment horizontal="distributed" vertical="center" indent="1"/>
    </xf>
    <xf numFmtId="0" fontId="48" fillId="2" borderId="2" xfId="2" applyFont="1" applyFill="1" applyBorder="1" applyAlignment="1">
      <alignment horizontal="distributed" vertical="center" indent="2"/>
    </xf>
    <xf numFmtId="0" fontId="46" fillId="2" borderId="13" xfId="2" applyFont="1" applyFill="1" applyBorder="1" applyAlignment="1">
      <alignment horizontal="distributed" vertical="center" indent="1"/>
    </xf>
    <xf numFmtId="0" fontId="48" fillId="2" borderId="22" xfId="2" applyFont="1" applyFill="1" applyBorder="1" applyAlignment="1">
      <alignment horizontal="distributed" vertical="center" indent="2"/>
    </xf>
    <xf numFmtId="0" fontId="48" fillId="2" borderId="30" xfId="2" applyFont="1" applyFill="1" applyBorder="1" applyAlignment="1">
      <alignment horizontal="distributed" vertical="center" indent="2"/>
    </xf>
    <xf numFmtId="0" fontId="46" fillId="2" borderId="34" xfId="2" applyFont="1" applyFill="1" applyBorder="1" applyAlignment="1">
      <alignment horizontal="distributed" vertical="center" indent="1"/>
    </xf>
    <xf numFmtId="0" fontId="45" fillId="2" borderId="10" xfId="2" applyFont="1" applyFill="1" applyBorder="1" applyAlignment="1">
      <alignment horizontal="distributed" vertical="center" indent="1"/>
    </xf>
    <xf numFmtId="0" fontId="28" fillId="2" borderId="3" xfId="2" applyFont="1" applyFill="1" applyBorder="1" applyAlignment="1">
      <alignment horizontal="center" vertical="center"/>
    </xf>
    <xf numFmtId="0" fontId="48" fillId="2" borderId="21" xfId="2" applyFont="1" applyFill="1" applyBorder="1" applyAlignment="1">
      <alignment horizontal="distributed" vertical="center" indent="2"/>
    </xf>
    <xf numFmtId="0" fontId="47" fillId="2" borderId="0" xfId="2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47" fillId="2" borderId="0" xfId="0" applyFont="1" applyFill="1">
      <alignment vertical="center"/>
    </xf>
    <xf numFmtId="0" fontId="42" fillId="2" borderId="0" xfId="0" applyFont="1" applyFill="1" applyAlignment="1">
      <alignment horizontal="right" vertical="center"/>
    </xf>
    <xf numFmtId="0" fontId="51" fillId="5" borderId="6" xfId="2" applyFont="1" applyFill="1" applyBorder="1" applyAlignment="1">
      <alignment horizontal="distributed" vertical="center" indent="1"/>
    </xf>
    <xf numFmtId="0" fontId="28" fillId="2" borderId="2" xfId="2" applyFont="1" applyFill="1" applyBorder="1" applyAlignment="1">
      <alignment horizontal="center" vertical="center"/>
    </xf>
    <xf numFmtId="0" fontId="28" fillId="2" borderId="30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23" fillId="2" borderId="16" xfId="2" applyFont="1" applyFill="1" applyBorder="1" applyAlignment="1">
      <alignment horizontal="left" vertical="center"/>
    </xf>
    <xf numFmtId="0" fontId="38" fillId="2" borderId="17" xfId="0" applyFont="1" applyFill="1" applyBorder="1" applyAlignment="1">
      <alignment horizontal="left" vertical="center"/>
    </xf>
    <xf numFmtId="0" fontId="33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top"/>
    </xf>
    <xf numFmtId="20" fontId="28" fillId="6" borderId="40" xfId="0" applyNumberFormat="1" applyFont="1" applyFill="1" applyBorder="1" applyAlignment="1">
      <alignment horizontal="left" vertical="center" wrapText="1" shrinkToFit="1"/>
    </xf>
    <xf numFmtId="20" fontId="28" fillId="6" borderId="27" xfId="0" applyNumberFormat="1" applyFont="1" applyFill="1" applyBorder="1" applyAlignment="1">
      <alignment horizontal="left" vertical="center" shrinkToFit="1"/>
    </xf>
    <xf numFmtId="20" fontId="28" fillId="6" borderId="28" xfId="0" applyNumberFormat="1" applyFont="1" applyFill="1" applyBorder="1" applyAlignment="1">
      <alignment horizontal="left" vertical="center" shrinkToFit="1"/>
    </xf>
    <xf numFmtId="0" fontId="47" fillId="2" borderId="17" xfId="0" applyFont="1" applyFill="1" applyBorder="1" applyAlignment="1">
      <alignment horizontal="left" vertical="center" shrinkToFit="1"/>
    </xf>
    <xf numFmtId="0" fontId="47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2" fillId="2" borderId="0" xfId="2" applyFont="1" applyFill="1" applyAlignment="1">
      <alignment horizontal="distributed" vertical="center" indent="1" shrinkToFit="1"/>
    </xf>
    <xf numFmtId="0" fontId="43" fillId="2" borderId="38" xfId="2" applyFont="1" applyFill="1" applyBorder="1" applyAlignment="1">
      <alignment horizontal="center" vertical="center" shrinkToFit="1"/>
    </xf>
    <xf numFmtId="0" fontId="43" fillId="2" borderId="39" xfId="2" applyFont="1" applyFill="1" applyBorder="1" applyAlignment="1">
      <alignment horizontal="center" vertical="center" shrinkToFit="1"/>
    </xf>
    <xf numFmtId="0" fontId="39" fillId="2" borderId="0" xfId="2" applyFont="1" applyFill="1" applyAlignment="1">
      <alignment horizontal="center" vertical="center" shrinkToFit="1"/>
    </xf>
    <xf numFmtId="0" fontId="40" fillId="2" borderId="0" xfId="2" applyFont="1" applyFill="1" applyAlignment="1">
      <alignment horizontal="left" vertical="center" shrinkToFit="1"/>
    </xf>
    <xf numFmtId="0" fontId="43" fillId="2" borderId="23" xfId="2" applyFont="1" applyFill="1" applyBorder="1" applyAlignment="1">
      <alignment horizontal="center" vertical="center" shrinkToFit="1"/>
    </xf>
    <xf numFmtId="0" fontId="43" fillId="2" borderId="25" xfId="2" applyFont="1" applyFill="1" applyBorder="1" applyAlignment="1">
      <alignment horizontal="center" vertical="center" shrinkToFit="1"/>
    </xf>
    <xf numFmtId="0" fontId="43" fillId="2" borderId="36" xfId="2" applyFont="1" applyFill="1" applyBorder="1" applyAlignment="1">
      <alignment horizontal="center" vertical="center" shrinkToFit="1"/>
    </xf>
    <xf numFmtId="0" fontId="43" fillId="2" borderId="37" xfId="2" applyFont="1" applyFill="1" applyBorder="1" applyAlignment="1">
      <alignment horizontal="center" vertical="center" shrinkToFit="1"/>
    </xf>
    <xf numFmtId="0" fontId="22" fillId="2" borderId="0" xfId="2" applyFont="1" applyFill="1" applyAlignment="1">
      <alignment horizontal="right" vertical="center" shrinkToFit="1"/>
    </xf>
    <xf numFmtId="0" fontId="18" fillId="2" borderId="17" xfId="0" applyFont="1" applyFill="1" applyBorder="1" applyAlignment="1">
      <alignment horizontal="left" vertical="center" shrinkToFit="1"/>
    </xf>
    <xf numFmtId="0" fontId="11" fillId="2" borderId="23" xfId="2" applyFont="1" applyFill="1" applyBorder="1" applyAlignment="1">
      <alignment horizontal="center" vertical="center" shrinkToFit="1"/>
    </xf>
    <xf numFmtId="0" fontId="11" fillId="2" borderId="24" xfId="2" applyFont="1" applyFill="1" applyBorder="1" applyAlignment="1">
      <alignment horizontal="center" vertical="center" shrinkToFit="1"/>
    </xf>
    <xf numFmtId="0" fontId="11" fillId="2" borderId="25" xfId="2" applyFont="1" applyFill="1" applyBorder="1" applyAlignment="1">
      <alignment horizontal="center" vertical="center" shrinkToFit="1"/>
    </xf>
    <xf numFmtId="0" fontId="11" fillId="2" borderId="36" xfId="2" applyFont="1" applyFill="1" applyBorder="1" applyAlignment="1">
      <alignment horizontal="center" vertical="center" shrinkToFit="1"/>
    </xf>
    <xf numFmtId="0" fontId="11" fillId="2" borderId="43" xfId="2" applyFont="1" applyFill="1" applyBorder="1" applyAlignment="1">
      <alignment horizontal="center" vertical="center" shrinkToFit="1"/>
    </xf>
    <xf numFmtId="0" fontId="11" fillId="2" borderId="37" xfId="2" applyFont="1" applyFill="1" applyBorder="1" applyAlignment="1">
      <alignment horizontal="center" vertical="center" shrinkToFit="1"/>
    </xf>
    <xf numFmtId="20" fontId="5" fillId="3" borderId="26" xfId="0" applyNumberFormat="1" applyFont="1" applyFill="1" applyBorder="1" applyAlignment="1">
      <alignment horizontal="center" vertical="center" shrinkToFit="1"/>
    </xf>
    <xf numFmtId="20" fontId="5" fillId="3" borderId="27" xfId="0" applyNumberFormat="1" applyFont="1" applyFill="1" applyBorder="1" applyAlignment="1">
      <alignment horizontal="center" vertical="center" shrinkToFit="1"/>
    </xf>
    <xf numFmtId="20" fontId="5" fillId="3" borderId="28" xfId="0" applyNumberFormat="1" applyFont="1" applyFill="1" applyBorder="1" applyAlignment="1">
      <alignment horizontal="center" vertical="center" shrinkToFit="1"/>
    </xf>
    <xf numFmtId="0" fontId="6" fillId="2" borderId="10" xfId="2" applyFont="1" applyFill="1" applyBorder="1" applyAlignment="1">
      <alignment horizontal="distributed" vertical="center" indent="1"/>
    </xf>
    <xf numFmtId="0" fontId="6" fillId="2" borderId="29" xfId="2" applyFont="1" applyFill="1" applyBorder="1" applyAlignment="1">
      <alignment horizontal="distributed" vertical="center" indent="1"/>
    </xf>
    <xf numFmtId="177" fontId="5" fillId="2" borderId="3" xfId="2" applyNumberFormat="1" applyFont="1" applyFill="1" applyBorder="1" applyAlignment="1">
      <alignment horizontal="center" vertical="center"/>
    </xf>
    <xf numFmtId="177" fontId="5" fillId="2" borderId="30" xfId="2" applyNumberFormat="1" applyFont="1" applyFill="1" applyBorder="1" applyAlignment="1">
      <alignment horizontal="center" vertical="center"/>
    </xf>
    <xf numFmtId="0" fontId="6" fillId="2" borderId="31" xfId="2" applyFont="1" applyFill="1" applyBorder="1" applyAlignment="1">
      <alignment horizontal="distributed" vertical="center" indent="1"/>
    </xf>
    <xf numFmtId="177" fontId="5" fillId="2" borderId="32" xfId="2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distributed" vertical="center" indent="1" shrinkToFit="1"/>
    </xf>
    <xf numFmtId="0" fontId="11" fillId="2" borderId="38" xfId="2" applyFont="1" applyFill="1" applyBorder="1" applyAlignment="1">
      <alignment horizontal="center" vertical="center" shrinkToFit="1"/>
    </xf>
    <xf numFmtId="0" fontId="11" fillId="2" borderId="44" xfId="2" applyFont="1" applyFill="1" applyBorder="1" applyAlignment="1">
      <alignment horizontal="center" vertical="center" shrinkToFit="1"/>
    </xf>
    <xf numFmtId="0" fontId="11" fillId="2" borderId="39" xfId="2" applyFont="1" applyFill="1" applyBorder="1" applyAlignment="1">
      <alignment horizontal="center" vertical="center" shrinkToFit="1"/>
    </xf>
    <xf numFmtId="0" fontId="21" fillId="2" borderId="0" xfId="2" applyFont="1" applyFill="1" applyAlignment="1">
      <alignment horizontal="center" vertical="center" shrinkToFit="1"/>
    </xf>
    <xf numFmtId="0" fontId="12" fillId="2" borderId="0" xfId="0" applyFont="1" applyFill="1" applyAlignment="1">
      <alignment horizontal="left" vertical="center"/>
    </xf>
    <xf numFmtId="0" fontId="57" fillId="2" borderId="0" xfId="2" applyFont="1" applyFill="1" applyAlignment="1">
      <alignment horizontal="center" vertical="top"/>
    </xf>
  </cellXfs>
  <cellStyles count="3">
    <cellStyle name="通貨" xfId="1" builtinId="7"/>
    <cellStyle name="標準" xfId="0" builtinId="0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0000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810985</xdr:colOff>
      <xdr:row>3</xdr:row>
      <xdr:rowOff>114300</xdr:rowOff>
    </xdr:from>
    <xdr:to>
      <xdr:col>7</xdr:col>
      <xdr:colOff>6349</xdr:colOff>
      <xdr:row>7</xdr:row>
      <xdr:rowOff>158749</xdr:rowOff>
    </xdr:to>
    <xdr:sp macro="" textlink="">
      <xdr:nvSpPr>
        <xdr:cNvPr id="2" name="対角する 2 つの角を丸めた四角形 1">
          <a:extLst>
            <a:ext uri="{FF2B5EF4-FFF2-40B4-BE49-F238E27FC236}">
              <a16:creationId xmlns:a16="http://schemas.microsoft.com/office/drawing/2014/main" id="{3930E046-3B5D-9937-7615-15A9348416B0}"/>
            </a:ext>
          </a:extLst>
        </xdr:cNvPr>
        <xdr:cNvSpPr/>
      </xdr:nvSpPr>
      <xdr:spPr>
        <a:xfrm>
          <a:off x="5361214" y="974271"/>
          <a:ext cx="1579335" cy="1263649"/>
        </a:xfrm>
        <a:prstGeom prst="round2DiagRect">
          <a:avLst>
            <a:gd name="adj1" fmla="val 27375"/>
            <a:gd name="adj2" fmla="val 0"/>
          </a:avLst>
        </a:prstGeom>
        <a:solidFill>
          <a:srgbClr val="FFFF00"/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0000FF"/>
              </a:solidFill>
              <a:latin typeface="ＤＦＧロマン雪W9" panose="040B0900000000000000" pitchFamily="50" charset="-128"/>
              <a:ea typeface="ＤＦＧロマン雪W9" panose="040B0900000000000000" pitchFamily="50" charset="-128"/>
            </a:rPr>
            <a:t>都川内駅伝</a:t>
          </a:r>
          <a:endParaRPr kumimoji="1" lang="en-US" altLang="ja-JP" sz="1400" b="1">
            <a:solidFill>
              <a:srgbClr val="0000FF"/>
            </a:solidFill>
            <a:latin typeface="ＤＦＧロマン雪W9" panose="040B0900000000000000" pitchFamily="50" charset="-128"/>
            <a:ea typeface="ＤＦＧロマン雪W9" panose="040B0900000000000000" pitchFamily="50" charset="-128"/>
          </a:endParaRPr>
        </a:p>
        <a:p>
          <a:pPr algn="ctr"/>
          <a:r>
            <a:rPr kumimoji="1" lang="en-US" altLang="ja-JP" sz="1000" b="1">
              <a:solidFill>
                <a:srgbClr val="FF0000"/>
              </a:solidFill>
              <a:latin typeface="ＤＦＧロマン雪W9" panose="040B0900000000000000" pitchFamily="50" charset="-128"/>
              <a:ea typeface="ＤＦＧロマン雪W9" panose="040B0900000000000000" pitchFamily="50" charset="-128"/>
            </a:rPr>
            <a:t>MIYAKOKAWACHI</a:t>
          </a:r>
          <a:endParaRPr kumimoji="1" lang="en-US" altLang="ja-JP" sz="1400" b="1">
            <a:solidFill>
              <a:srgbClr val="FF0000"/>
            </a:solidFill>
            <a:latin typeface="ＤＦＧロマン雪W9" panose="040B0900000000000000" pitchFamily="50" charset="-128"/>
            <a:ea typeface="ＤＦＧロマン雪W9" panose="040B0900000000000000" pitchFamily="50" charset="-128"/>
          </a:endParaRPr>
        </a:p>
        <a:p>
          <a:pPr algn="ctr"/>
          <a:r>
            <a:rPr kumimoji="1" lang="en-US" altLang="ja-JP" sz="1800" b="1">
              <a:solidFill>
                <a:srgbClr val="0000FF"/>
              </a:solidFill>
              <a:latin typeface="ＤＦＧロマン雪W9" panose="040B0900000000000000" pitchFamily="50" charset="-128"/>
              <a:ea typeface="ＤＦＧロマン雪W9" panose="040B0900000000000000" pitchFamily="50" charset="-128"/>
            </a:rPr>
            <a:t>EKIDEN</a:t>
          </a:r>
          <a:endParaRPr kumimoji="1" lang="ja-JP" altLang="en-US" sz="1800" b="1">
            <a:solidFill>
              <a:srgbClr val="0000FF"/>
            </a:solidFill>
            <a:latin typeface="ＤＦＧロマン雪W9" panose="040B0900000000000000" pitchFamily="50" charset="-128"/>
            <a:ea typeface="ＤＦＧロマン雪W9" panose="040B0900000000000000" pitchFamily="50" charset="-128"/>
          </a:endParaRPr>
        </a:p>
      </xdr:txBody>
    </xdr:sp>
    <xdr:clientData/>
  </xdr:twoCellAnchor>
  <xdr:twoCellAnchor>
    <xdr:from>
      <xdr:col>1</xdr:col>
      <xdr:colOff>142875</xdr:colOff>
      <xdr:row>1</xdr:row>
      <xdr:rowOff>127000</xdr:rowOff>
    </xdr:from>
    <xdr:to>
      <xdr:col>7</xdr:col>
      <xdr:colOff>3175</xdr:colOff>
      <xdr:row>2</xdr:row>
      <xdr:rowOff>476250</xdr:rowOff>
    </xdr:to>
    <xdr:sp macro="" textlink="">
      <xdr:nvSpPr>
        <xdr:cNvPr id="3" name="対角する 2 つの角を丸めた四角形 2">
          <a:extLst>
            <a:ext uri="{FF2B5EF4-FFF2-40B4-BE49-F238E27FC236}">
              <a16:creationId xmlns:a16="http://schemas.microsoft.com/office/drawing/2014/main" id="{8558DB7E-4E5B-55BA-660E-EFF62ED042A6}"/>
            </a:ext>
          </a:extLst>
        </xdr:cNvPr>
        <xdr:cNvSpPr/>
      </xdr:nvSpPr>
      <xdr:spPr>
        <a:xfrm>
          <a:off x="847725" y="304800"/>
          <a:ext cx="6619875" cy="514350"/>
        </a:xfrm>
        <a:prstGeom prst="round2DiagRect">
          <a:avLst>
            <a:gd name="adj1" fmla="val 50000"/>
            <a:gd name="adj2" fmla="val 0"/>
          </a:avLst>
        </a:prstGeom>
        <a:noFill/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B3:J40"/>
  <sheetViews>
    <sheetView tabSelected="1" view="pageBreakPreview" zoomScaleNormal="100" zoomScaleSheetLayoutView="100" workbookViewId="0">
      <selection activeCell="E5" sqref="E5"/>
    </sheetView>
  </sheetViews>
  <sheetFormatPr defaultRowHeight="13.3" x14ac:dyDescent="0.25"/>
  <cols>
    <col min="2" max="2" width="6.23046875" style="1" customWidth="1"/>
    <col min="3" max="3" width="12.4609375" customWidth="1"/>
    <col min="4" max="4" width="13.921875" customWidth="1"/>
    <col min="5" max="5" width="22.4609375" customWidth="1"/>
    <col min="6" max="6" width="15" customWidth="1"/>
    <col min="7" max="7" width="18.69140625" customWidth="1"/>
    <col min="8" max="8" width="1" customWidth="1"/>
    <col min="10" max="10" width="12.3828125" customWidth="1"/>
  </cols>
  <sheetData>
    <row r="3" spans="2:10" ht="41.25" customHeight="1" x14ac:dyDescent="0.25">
      <c r="B3" s="164" t="s">
        <v>66</v>
      </c>
      <c r="C3" s="164"/>
      <c r="D3" s="164"/>
      <c r="E3" s="164"/>
      <c r="F3" s="164"/>
      <c r="G3" s="164"/>
    </row>
    <row r="4" spans="2:10" ht="24" customHeight="1" x14ac:dyDescent="0.25">
      <c r="B4" s="54">
        <v>1</v>
      </c>
      <c r="C4" s="55" t="s">
        <v>2</v>
      </c>
      <c r="D4" s="55"/>
      <c r="E4" s="55"/>
      <c r="F4" s="55"/>
      <c r="G4" s="55"/>
    </row>
    <row r="5" spans="2:10" ht="24" customHeight="1" x14ac:dyDescent="0.25">
      <c r="B5" s="54">
        <v>2</v>
      </c>
      <c r="C5" s="55" t="s">
        <v>71</v>
      </c>
      <c r="D5" s="55"/>
      <c r="E5" s="55"/>
      <c r="F5" s="55"/>
      <c r="G5" s="55"/>
    </row>
    <row r="6" spans="2:10" ht="24" customHeight="1" x14ac:dyDescent="0.25">
      <c r="B6" s="54">
        <v>3</v>
      </c>
      <c r="C6" s="56" t="s">
        <v>69</v>
      </c>
      <c r="D6" s="55"/>
      <c r="E6" s="54"/>
      <c r="F6" s="57"/>
      <c r="G6" s="55"/>
    </row>
    <row r="7" spans="2:10" ht="24" customHeight="1" x14ac:dyDescent="0.25">
      <c r="B7" s="54">
        <v>4</v>
      </c>
      <c r="C7" s="56" t="s">
        <v>62</v>
      </c>
      <c r="D7" s="55"/>
      <c r="E7" s="55"/>
      <c r="F7" s="55"/>
      <c r="G7" s="55"/>
    </row>
    <row r="8" spans="2:10" ht="24" customHeight="1" thickBot="1" x14ac:dyDescent="0.3">
      <c r="B8" s="54">
        <v>5</v>
      </c>
      <c r="C8" s="122" t="s">
        <v>51</v>
      </c>
      <c r="D8" s="122"/>
      <c r="E8" s="122"/>
      <c r="F8" s="122"/>
      <c r="G8" s="122"/>
    </row>
    <row r="9" spans="2:10" ht="25" customHeight="1" thickBot="1" x14ac:dyDescent="0.3">
      <c r="B9" s="54"/>
      <c r="C9" s="58" t="s">
        <v>7</v>
      </c>
      <c r="D9" s="59" t="s">
        <v>0</v>
      </c>
      <c r="E9" s="59" t="s">
        <v>8</v>
      </c>
      <c r="F9" s="60" t="s">
        <v>5</v>
      </c>
      <c r="G9" s="61" t="s">
        <v>9</v>
      </c>
    </row>
    <row r="10" spans="2:10" ht="25" customHeight="1" thickTop="1" x14ac:dyDescent="0.25">
      <c r="B10" s="54"/>
      <c r="C10" s="62" t="s">
        <v>10</v>
      </c>
      <c r="D10" s="63">
        <f>2.75+0.25</f>
        <v>3</v>
      </c>
      <c r="E10" s="64" t="s">
        <v>11</v>
      </c>
      <c r="F10" s="65">
        <v>0.41666666666666669</v>
      </c>
      <c r="G10" s="66" t="s">
        <v>12</v>
      </c>
      <c r="J10" s="3">
        <f>2.75+0.25</f>
        <v>3</v>
      </c>
    </row>
    <row r="11" spans="2:10" ht="25" customHeight="1" x14ac:dyDescent="0.25">
      <c r="B11" s="54"/>
      <c r="C11" s="67" t="s">
        <v>13</v>
      </c>
      <c r="D11" s="68">
        <f>2.75*2</f>
        <v>5.5</v>
      </c>
      <c r="E11" s="69" t="s">
        <v>4</v>
      </c>
      <c r="F11" s="70">
        <v>0.42291666666666666</v>
      </c>
      <c r="G11" s="71" t="s">
        <v>14</v>
      </c>
      <c r="J11" s="4">
        <f>2.75*3-0.25</f>
        <v>8</v>
      </c>
    </row>
    <row r="12" spans="2:10" ht="25" customHeight="1" x14ac:dyDescent="0.25">
      <c r="B12" s="54"/>
      <c r="C12" s="67" t="s">
        <v>15</v>
      </c>
      <c r="D12" s="68">
        <f>2.75*3</f>
        <v>8.25</v>
      </c>
      <c r="E12" s="69" t="s">
        <v>4</v>
      </c>
      <c r="F12" s="70">
        <v>0.43402777777777773</v>
      </c>
      <c r="G12" s="71" t="s">
        <v>16</v>
      </c>
      <c r="J12" s="4">
        <f>2.75*2-0.5</f>
        <v>5</v>
      </c>
    </row>
    <row r="13" spans="2:10" ht="25" customHeight="1" x14ac:dyDescent="0.25">
      <c r="B13" s="54"/>
      <c r="C13" s="67" t="s">
        <v>17</v>
      </c>
      <c r="D13" s="68">
        <f>2.75*2</f>
        <v>5.5</v>
      </c>
      <c r="E13" s="69" t="s">
        <v>4</v>
      </c>
      <c r="F13" s="70">
        <v>0.4513888888888889</v>
      </c>
      <c r="G13" s="71" t="s">
        <v>14</v>
      </c>
      <c r="J13" s="4">
        <f>2.75+0.25</f>
        <v>3</v>
      </c>
    </row>
    <row r="14" spans="2:10" ht="25" customHeight="1" thickBot="1" x14ac:dyDescent="0.3">
      <c r="B14" s="54"/>
      <c r="C14" s="72" t="s">
        <v>3</v>
      </c>
      <c r="D14" s="73">
        <f>2.75*1</f>
        <v>2.75</v>
      </c>
      <c r="E14" s="74" t="s">
        <v>4</v>
      </c>
      <c r="F14" s="75">
        <v>0.46249999999999997</v>
      </c>
      <c r="G14" s="76" t="s">
        <v>18</v>
      </c>
      <c r="I14">
        <f>2.75*11</f>
        <v>30.25</v>
      </c>
      <c r="J14" s="5">
        <f>2.75*2</f>
        <v>5.5</v>
      </c>
    </row>
    <row r="15" spans="2:10" ht="25" customHeight="1" thickTop="1" thickBot="1" x14ac:dyDescent="0.3">
      <c r="B15" s="54"/>
      <c r="C15" s="77" t="s">
        <v>19</v>
      </c>
      <c r="D15" s="78">
        <f>SUM(D10:D14)</f>
        <v>25</v>
      </c>
      <c r="E15" s="79" t="s">
        <v>20</v>
      </c>
      <c r="F15" s="80">
        <v>0.46875</v>
      </c>
      <c r="G15" s="81" t="s">
        <v>21</v>
      </c>
      <c r="J15" s="6">
        <f>SUM(J10:J14)</f>
        <v>24.5</v>
      </c>
    </row>
    <row r="16" spans="2:10" ht="21" customHeight="1" x14ac:dyDescent="0.25">
      <c r="B16" s="54"/>
      <c r="C16" s="123" t="s">
        <v>22</v>
      </c>
      <c r="D16" s="123"/>
      <c r="E16" s="123"/>
      <c r="F16" s="123"/>
      <c r="G16" s="123"/>
    </row>
    <row r="17" spans="2:8" ht="21" customHeight="1" x14ac:dyDescent="0.25">
      <c r="B17" s="82">
        <v>6</v>
      </c>
      <c r="C17" s="83" t="s">
        <v>6</v>
      </c>
      <c r="D17" s="84"/>
      <c r="E17" s="84"/>
      <c r="F17" s="84"/>
      <c r="G17" s="84"/>
    </row>
    <row r="18" spans="2:8" ht="21" customHeight="1" x14ac:dyDescent="0.25">
      <c r="B18" s="82"/>
      <c r="C18" s="85" t="s">
        <v>53</v>
      </c>
      <c r="D18" s="83"/>
      <c r="E18" s="83"/>
      <c r="F18" s="83"/>
      <c r="G18" s="83"/>
      <c r="H18" s="2"/>
    </row>
    <row r="19" spans="2:8" ht="21" customHeight="1" x14ac:dyDescent="0.25">
      <c r="B19" s="82"/>
      <c r="C19" s="85" t="s">
        <v>54</v>
      </c>
      <c r="D19" s="83"/>
      <c r="E19" s="83"/>
      <c r="F19" s="83"/>
      <c r="G19" s="83"/>
      <c r="H19" s="2"/>
    </row>
    <row r="20" spans="2:8" ht="21" customHeight="1" x14ac:dyDescent="0.25">
      <c r="B20" s="82"/>
      <c r="C20" s="85" t="s">
        <v>55</v>
      </c>
      <c r="D20" s="83"/>
      <c r="E20" s="83"/>
      <c r="F20" s="83"/>
      <c r="G20" s="83"/>
      <c r="H20" s="2"/>
    </row>
    <row r="21" spans="2:8" ht="21" customHeight="1" x14ac:dyDescent="0.25">
      <c r="B21" s="82"/>
      <c r="C21" s="85" t="s">
        <v>56</v>
      </c>
      <c r="D21" s="83"/>
      <c r="E21" s="83"/>
      <c r="F21" s="83"/>
      <c r="G21" s="83"/>
      <c r="H21" s="2"/>
    </row>
    <row r="22" spans="2:8" ht="21" customHeight="1" x14ac:dyDescent="0.25">
      <c r="B22" s="82"/>
      <c r="C22" s="85" t="s">
        <v>57</v>
      </c>
      <c r="D22" s="84"/>
      <c r="E22" s="84"/>
      <c r="F22" s="84"/>
      <c r="G22" s="84"/>
    </row>
    <row r="23" spans="2:8" ht="21" customHeight="1" x14ac:dyDescent="0.25">
      <c r="B23" s="82"/>
      <c r="C23" s="85" t="s">
        <v>52</v>
      </c>
      <c r="D23" s="84"/>
      <c r="E23" s="84"/>
      <c r="F23" s="84"/>
      <c r="G23" s="84"/>
    </row>
    <row r="24" spans="2:8" ht="21" customHeight="1" x14ac:dyDescent="0.25">
      <c r="B24" s="82">
        <v>7</v>
      </c>
      <c r="C24" s="83" t="s">
        <v>1</v>
      </c>
      <c r="D24" s="125"/>
      <c r="E24" s="125"/>
      <c r="F24" s="125"/>
      <c r="G24" s="125"/>
    </row>
    <row r="25" spans="2:8" ht="21" customHeight="1" x14ac:dyDescent="0.25">
      <c r="B25" s="82"/>
      <c r="C25" s="85" t="s">
        <v>58</v>
      </c>
      <c r="D25" s="85"/>
      <c r="E25" s="85"/>
      <c r="F25" s="85"/>
      <c r="G25" s="85"/>
      <c r="H25" s="2"/>
    </row>
    <row r="26" spans="2:8" ht="21" customHeight="1" x14ac:dyDescent="0.25">
      <c r="B26" s="82"/>
      <c r="C26" s="85" t="s">
        <v>32</v>
      </c>
      <c r="D26" s="85"/>
      <c r="E26" s="85"/>
      <c r="F26" s="85"/>
      <c r="G26" s="85"/>
      <c r="H26" s="2"/>
    </row>
    <row r="27" spans="2:8" ht="21" customHeight="1" x14ac:dyDescent="0.25">
      <c r="B27" s="82"/>
      <c r="C27" s="85" t="s">
        <v>59</v>
      </c>
      <c r="D27" s="85"/>
      <c r="E27" s="85"/>
      <c r="F27" s="85"/>
      <c r="G27" s="85"/>
      <c r="H27" s="2"/>
    </row>
    <row r="28" spans="2:8" ht="21" customHeight="1" x14ac:dyDescent="0.25">
      <c r="B28" s="82"/>
      <c r="C28" s="124" t="s">
        <v>33</v>
      </c>
      <c r="D28" s="124"/>
      <c r="E28" s="124"/>
      <c r="F28" s="124"/>
      <c r="G28" s="124"/>
      <c r="H28" s="2"/>
    </row>
    <row r="29" spans="2:8" ht="21" customHeight="1" x14ac:dyDescent="0.25">
      <c r="B29" s="82"/>
      <c r="C29" s="85" t="s">
        <v>34</v>
      </c>
      <c r="D29" s="85"/>
      <c r="E29" s="85"/>
      <c r="F29" s="85"/>
      <c r="G29" s="85"/>
      <c r="H29" s="2"/>
    </row>
    <row r="30" spans="2:8" ht="21" customHeight="1" x14ac:dyDescent="0.25">
      <c r="B30" s="82"/>
      <c r="C30" s="121" t="s">
        <v>35</v>
      </c>
      <c r="D30" s="121"/>
      <c r="E30" s="121"/>
      <c r="F30" s="121"/>
      <c r="G30" s="121"/>
      <c r="H30" s="2"/>
    </row>
    <row r="31" spans="2:8" ht="21" customHeight="1" x14ac:dyDescent="0.25">
      <c r="B31" s="82"/>
      <c r="C31" s="121" t="s">
        <v>63</v>
      </c>
      <c r="D31" s="121"/>
      <c r="E31" s="121"/>
      <c r="F31" s="121"/>
      <c r="G31" s="121"/>
      <c r="H31" s="2"/>
    </row>
    <row r="32" spans="2:8" ht="21" customHeight="1" x14ac:dyDescent="0.25">
      <c r="B32" s="82"/>
      <c r="C32" s="85" t="s">
        <v>60</v>
      </c>
      <c r="D32" s="85"/>
      <c r="E32" s="85"/>
      <c r="F32" s="85"/>
      <c r="G32" s="85"/>
      <c r="H32" s="2"/>
    </row>
    <row r="33" spans="2:8" ht="21" customHeight="1" x14ac:dyDescent="0.25">
      <c r="B33" s="82"/>
      <c r="C33" s="121" t="s">
        <v>67</v>
      </c>
      <c r="D33" s="121"/>
      <c r="E33" s="121"/>
      <c r="F33" s="121"/>
      <c r="G33" s="121"/>
      <c r="H33" s="2"/>
    </row>
    <row r="34" spans="2:8" ht="21" customHeight="1" x14ac:dyDescent="0.25">
      <c r="B34" s="82">
        <v>8</v>
      </c>
      <c r="C34" s="120" t="s">
        <v>23</v>
      </c>
      <c r="D34" s="120"/>
      <c r="E34" s="120"/>
      <c r="F34" s="120"/>
      <c r="G34" s="83"/>
    </row>
    <row r="35" spans="2:8" ht="21" customHeight="1" x14ac:dyDescent="0.25">
      <c r="B35" s="82"/>
      <c r="C35" s="85" t="s">
        <v>61</v>
      </c>
      <c r="D35" s="85"/>
      <c r="E35" s="85"/>
      <c r="F35" s="85"/>
      <c r="G35" s="85"/>
      <c r="H35" s="2"/>
    </row>
    <row r="36" spans="2:8" ht="21" customHeight="1" x14ac:dyDescent="0.25">
      <c r="B36" s="82"/>
      <c r="C36" s="85" t="s">
        <v>70</v>
      </c>
      <c r="D36" s="85"/>
      <c r="E36" s="85"/>
      <c r="F36" s="85"/>
      <c r="G36" s="85"/>
      <c r="H36" s="2"/>
    </row>
    <row r="37" spans="2:8" ht="21" customHeight="1" x14ac:dyDescent="0.25">
      <c r="B37" s="82"/>
      <c r="C37" s="85" t="s">
        <v>68</v>
      </c>
      <c r="D37" s="85"/>
      <c r="E37" s="85"/>
      <c r="F37" s="85"/>
      <c r="G37" s="85"/>
      <c r="H37" s="2"/>
    </row>
    <row r="38" spans="2:8" ht="15.75" customHeight="1" x14ac:dyDescent="0.25">
      <c r="B38" s="82"/>
      <c r="C38" s="121" t="s">
        <v>25</v>
      </c>
      <c r="D38" s="121"/>
      <c r="E38" s="121"/>
      <c r="F38" s="121"/>
      <c r="G38" s="121"/>
      <c r="H38" s="2"/>
    </row>
    <row r="39" spans="2:8" ht="15.75" customHeight="1" x14ac:dyDescent="0.25">
      <c r="B39" s="7"/>
      <c r="C39" s="119"/>
      <c r="D39" s="119"/>
      <c r="E39" s="119"/>
      <c r="F39" s="119"/>
      <c r="G39" s="119"/>
    </row>
    <row r="40" spans="2:8" ht="15.75" customHeight="1" x14ac:dyDescent="0.25">
      <c r="B40" s="21"/>
      <c r="C40" s="24"/>
      <c r="D40" s="24"/>
      <c r="E40" s="24"/>
      <c r="F40" s="24"/>
      <c r="G40" s="24"/>
    </row>
  </sheetData>
  <mergeCells count="11">
    <mergeCell ref="C39:G39"/>
    <mergeCell ref="C34:F34"/>
    <mergeCell ref="C33:G33"/>
    <mergeCell ref="B3:G3"/>
    <mergeCell ref="C8:G8"/>
    <mergeCell ref="C16:G16"/>
    <mergeCell ref="C38:G38"/>
    <mergeCell ref="C30:G30"/>
    <mergeCell ref="C28:G28"/>
    <mergeCell ref="C31:G31"/>
    <mergeCell ref="D24:G24"/>
  </mergeCells>
  <phoneticPr fontId="2"/>
  <pageMargins left="0.59055118110236227" right="0.47244094488188981" top="0.39370078740157483" bottom="0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5435-4EA6-4C2F-91EB-FA12389B07A2}">
  <sheetPr>
    <tabColor rgb="FF0000FF"/>
  </sheetPr>
  <dimension ref="B2:K42"/>
  <sheetViews>
    <sheetView view="pageBreakPreview" zoomScale="80" zoomScaleNormal="100" zoomScaleSheetLayoutView="80" workbookViewId="0">
      <selection activeCell="J3" sqref="J3"/>
    </sheetView>
  </sheetViews>
  <sheetFormatPr defaultRowHeight="13.3" x14ac:dyDescent="0.25"/>
  <cols>
    <col min="2" max="2" width="6.23046875" style="1" customWidth="1"/>
    <col min="3" max="4" width="15.921875" customWidth="1"/>
    <col min="5" max="5" width="38.15234375" customWidth="1"/>
    <col min="6" max="6" width="15" customWidth="1"/>
    <col min="9" max="9" width="12.3828125" customWidth="1"/>
  </cols>
  <sheetData>
    <row r="2" spans="2:11" ht="52.5" customHeight="1" x14ac:dyDescent="0.25">
      <c r="B2" s="135" t="s">
        <v>72</v>
      </c>
      <c r="C2" s="135"/>
      <c r="D2" s="135"/>
      <c r="E2" s="135"/>
      <c r="F2" s="135"/>
      <c r="G2" s="53"/>
    </row>
    <row r="3" spans="2:11" ht="40" customHeight="1" thickBot="1" x14ac:dyDescent="0.3">
      <c r="B3" s="86" t="s">
        <v>36</v>
      </c>
      <c r="C3" s="136" t="s">
        <v>46</v>
      </c>
      <c r="D3" s="136"/>
      <c r="E3" s="136"/>
      <c r="F3" s="87"/>
    </row>
    <row r="4" spans="2:11" ht="48.75" customHeight="1" thickTop="1" thickBot="1" x14ac:dyDescent="0.3">
      <c r="B4" s="88" t="s">
        <v>27</v>
      </c>
      <c r="C4" s="132" t="s">
        <v>29</v>
      </c>
      <c r="D4" s="132"/>
      <c r="E4" s="137"/>
      <c r="F4" s="138"/>
    </row>
    <row r="5" spans="2:11" ht="15" customHeight="1" thickTop="1" thickBot="1" x14ac:dyDescent="0.3">
      <c r="B5" s="89"/>
      <c r="C5" s="90"/>
      <c r="D5" s="90"/>
      <c r="E5" s="91"/>
      <c r="F5" s="92"/>
    </row>
    <row r="6" spans="2:11" ht="39.549999999999997" customHeight="1" thickTop="1" x14ac:dyDescent="0.25">
      <c r="B6" s="88" t="s">
        <v>27</v>
      </c>
      <c r="C6" s="132" t="s">
        <v>37</v>
      </c>
      <c r="D6" s="132"/>
      <c r="E6" s="139"/>
      <c r="F6" s="140"/>
    </row>
    <row r="7" spans="2:11" ht="39.549999999999997" customHeight="1" thickBot="1" x14ac:dyDescent="0.3">
      <c r="B7" s="88" t="s">
        <v>27</v>
      </c>
      <c r="C7" s="132" t="s">
        <v>41</v>
      </c>
      <c r="D7" s="132"/>
      <c r="E7" s="133"/>
      <c r="F7" s="134"/>
    </row>
    <row r="8" spans="2:11" ht="15" customHeight="1" thickTop="1" thickBot="1" x14ac:dyDescent="0.3">
      <c r="B8" s="89"/>
      <c r="C8" s="93"/>
      <c r="D8" s="93"/>
      <c r="E8" s="91"/>
      <c r="F8" s="92"/>
    </row>
    <row r="9" spans="2:11" ht="37.5" customHeight="1" thickBot="1" x14ac:dyDescent="0.3">
      <c r="B9" s="54"/>
      <c r="C9" s="116" t="s">
        <v>42</v>
      </c>
      <c r="D9" s="94" t="s">
        <v>45</v>
      </c>
      <c r="E9" s="95" t="s">
        <v>26</v>
      </c>
      <c r="F9" s="96" t="s">
        <v>28</v>
      </c>
      <c r="K9" t="s">
        <v>43</v>
      </c>
    </row>
    <row r="10" spans="2:11" ht="35.049999999999997" customHeight="1" thickTop="1" x14ac:dyDescent="0.25">
      <c r="B10" s="54"/>
      <c r="C10" s="97">
        <v>1</v>
      </c>
      <c r="D10" s="98"/>
      <c r="E10" s="99"/>
      <c r="F10" s="100"/>
      <c r="K10" t="s">
        <v>44</v>
      </c>
    </row>
    <row r="11" spans="2:11" ht="35.049999999999997" customHeight="1" x14ac:dyDescent="0.25">
      <c r="B11" s="54"/>
      <c r="C11" s="101">
        <v>2</v>
      </c>
      <c r="D11" s="110"/>
      <c r="E11" s="102"/>
      <c r="F11" s="103"/>
    </row>
    <row r="12" spans="2:11" ht="35.049999999999997" customHeight="1" x14ac:dyDescent="0.25">
      <c r="B12" s="54"/>
      <c r="C12" s="101">
        <v>3</v>
      </c>
      <c r="D12" s="117"/>
      <c r="E12" s="104" t="s">
        <v>48</v>
      </c>
      <c r="F12" s="105" t="s">
        <v>48</v>
      </c>
    </row>
    <row r="13" spans="2:11" ht="35.049999999999997" customHeight="1" x14ac:dyDescent="0.25">
      <c r="B13" s="54"/>
      <c r="C13" s="101">
        <v>4</v>
      </c>
      <c r="D13" s="110"/>
      <c r="E13" s="102" t="s">
        <v>48</v>
      </c>
      <c r="F13" s="103" t="s">
        <v>48</v>
      </c>
    </row>
    <row r="14" spans="2:11" ht="35.049999999999997" customHeight="1" x14ac:dyDescent="0.25">
      <c r="B14" s="54"/>
      <c r="C14" s="101">
        <v>5</v>
      </c>
      <c r="D14" s="117"/>
      <c r="E14" s="104" t="s">
        <v>48</v>
      </c>
      <c r="F14" s="105" t="s">
        <v>48</v>
      </c>
    </row>
    <row r="15" spans="2:11" ht="35.049999999999997" customHeight="1" x14ac:dyDescent="0.25">
      <c r="B15" s="54"/>
      <c r="C15" s="101">
        <v>6</v>
      </c>
      <c r="D15" s="117"/>
      <c r="E15" s="104" t="s">
        <v>48</v>
      </c>
      <c r="F15" s="105" t="s">
        <v>48</v>
      </c>
    </row>
    <row r="16" spans="2:11" ht="35.049999999999997" customHeight="1" x14ac:dyDescent="0.25">
      <c r="B16" s="54"/>
      <c r="C16" s="101">
        <v>7</v>
      </c>
      <c r="D16" s="117"/>
      <c r="E16" s="106" t="s">
        <v>48</v>
      </c>
      <c r="F16" s="105" t="s">
        <v>65</v>
      </c>
    </row>
    <row r="17" spans="2:7" ht="35.049999999999997" customHeight="1" x14ac:dyDescent="0.25">
      <c r="B17" s="54"/>
      <c r="C17" s="101">
        <v>8</v>
      </c>
      <c r="D17" s="118"/>
      <c r="E17" s="107" t="s">
        <v>48</v>
      </c>
      <c r="F17" s="108" t="s">
        <v>48</v>
      </c>
    </row>
    <row r="18" spans="2:7" ht="35.049999999999997" customHeight="1" thickBot="1" x14ac:dyDescent="0.3">
      <c r="B18" s="54"/>
      <c r="C18" s="109">
        <v>9</v>
      </c>
      <c r="D18" s="110"/>
      <c r="E18" s="111" t="s">
        <v>48</v>
      </c>
      <c r="F18" s="103" t="s">
        <v>48</v>
      </c>
    </row>
    <row r="19" spans="2:7" ht="52.5" customHeight="1" thickTop="1" thickBot="1" x14ac:dyDescent="0.3">
      <c r="B19" s="54"/>
      <c r="C19" s="126" t="s">
        <v>64</v>
      </c>
      <c r="D19" s="127"/>
      <c r="E19" s="127"/>
      <c r="F19" s="128"/>
    </row>
    <row r="20" spans="2:7" ht="27.55" customHeight="1" x14ac:dyDescent="0.25">
      <c r="B20" s="112" t="s">
        <v>47</v>
      </c>
      <c r="C20" s="129" t="s">
        <v>73</v>
      </c>
      <c r="D20" s="129"/>
      <c r="E20" s="129"/>
      <c r="F20" s="129"/>
    </row>
    <row r="21" spans="2:7" ht="21.55" customHeight="1" x14ac:dyDescent="0.25">
      <c r="B21" s="113" t="s">
        <v>27</v>
      </c>
      <c r="C21" s="114" t="s">
        <v>6</v>
      </c>
      <c r="D21" s="83"/>
      <c r="E21" s="83"/>
      <c r="F21" s="83"/>
    </row>
    <row r="22" spans="2:7" ht="21.55" customHeight="1" x14ac:dyDescent="0.25">
      <c r="B22" s="115"/>
      <c r="C22" s="85" t="s">
        <v>53</v>
      </c>
      <c r="D22" s="83"/>
      <c r="E22" s="83"/>
      <c r="F22" s="83"/>
      <c r="G22" s="2"/>
    </row>
    <row r="23" spans="2:7" ht="21.55" customHeight="1" x14ac:dyDescent="0.25">
      <c r="B23" s="115"/>
      <c r="C23" s="85" t="s">
        <v>54</v>
      </c>
      <c r="D23" s="83"/>
      <c r="E23" s="83"/>
      <c r="F23" s="83"/>
      <c r="G23" s="2"/>
    </row>
    <row r="24" spans="2:7" ht="21.55" customHeight="1" x14ac:dyDescent="0.25">
      <c r="B24" s="115"/>
      <c r="C24" s="85" t="s">
        <v>55</v>
      </c>
      <c r="D24" s="83"/>
      <c r="E24" s="83"/>
      <c r="F24" s="83"/>
      <c r="G24" s="2"/>
    </row>
    <row r="25" spans="2:7" ht="21.55" customHeight="1" x14ac:dyDescent="0.25">
      <c r="B25" s="115"/>
      <c r="C25" s="85" t="s">
        <v>56</v>
      </c>
      <c r="D25" s="83"/>
      <c r="E25" s="83"/>
      <c r="F25" s="83"/>
      <c r="G25" s="2"/>
    </row>
    <row r="26" spans="2:7" ht="21.55" customHeight="1" x14ac:dyDescent="0.25">
      <c r="B26" s="115"/>
      <c r="C26" s="85" t="s">
        <v>57</v>
      </c>
      <c r="D26" s="83"/>
      <c r="E26" s="83"/>
      <c r="F26" s="83"/>
    </row>
    <row r="27" spans="2:7" ht="21.55" customHeight="1" x14ac:dyDescent="0.25">
      <c r="B27" s="115"/>
      <c r="C27" s="85" t="s">
        <v>52</v>
      </c>
      <c r="D27" s="83"/>
      <c r="E27" s="83"/>
      <c r="F27" s="83"/>
    </row>
    <row r="28" spans="2:7" ht="21.55" customHeight="1" x14ac:dyDescent="0.25">
      <c r="B28" s="115"/>
      <c r="C28" s="130"/>
      <c r="D28" s="130"/>
      <c r="E28" s="130"/>
      <c r="F28" s="83"/>
    </row>
    <row r="29" spans="2:7" ht="21.55" customHeight="1" x14ac:dyDescent="0.25">
      <c r="B29" s="19"/>
      <c r="C29" s="22"/>
      <c r="D29" s="22"/>
      <c r="E29" s="22"/>
      <c r="F29" s="22"/>
      <c r="G29" s="2"/>
    </row>
    <row r="30" spans="2:7" ht="21.55" customHeight="1" x14ac:dyDescent="0.25">
      <c r="B30" s="10"/>
      <c r="C30" s="23"/>
      <c r="D30" s="22"/>
      <c r="E30" s="22"/>
      <c r="F30" s="22"/>
      <c r="G30" s="2"/>
    </row>
    <row r="31" spans="2:7" ht="21.55" customHeight="1" x14ac:dyDescent="0.25">
      <c r="B31" s="10"/>
      <c r="C31" s="22"/>
      <c r="D31" s="22"/>
      <c r="E31" s="22"/>
      <c r="F31" s="22"/>
      <c r="G31" s="2"/>
    </row>
    <row r="32" spans="2:7" ht="21.55" customHeight="1" x14ac:dyDescent="0.25">
      <c r="B32" s="10"/>
      <c r="C32" s="131"/>
      <c r="D32" s="131"/>
      <c r="E32" s="131"/>
      <c r="F32" s="131"/>
      <c r="G32" s="2"/>
    </row>
    <row r="33" spans="2:7" ht="21.55" customHeight="1" x14ac:dyDescent="0.25">
      <c r="B33" s="10"/>
      <c r="C33" s="26"/>
      <c r="D33" s="26"/>
      <c r="E33" s="26"/>
      <c r="F33" s="26"/>
      <c r="G33" s="2"/>
    </row>
    <row r="34" spans="2:7" ht="15.75" customHeight="1" x14ac:dyDescent="0.25">
      <c r="B34" s="7"/>
      <c r="C34" s="119"/>
      <c r="D34" s="119"/>
      <c r="E34" s="119"/>
      <c r="F34" s="119"/>
    </row>
    <row r="35" spans="2:7" ht="15.75" customHeight="1" x14ac:dyDescent="0.25"/>
    <row r="37" spans="2:7" ht="15.45" x14ac:dyDescent="0.25">
      <c r="C37" s="24"/>
    </row>
    <row r="39" spans="2:7" ht="15.45" x14ac:dyDescent="0.25">
      <c r="C39" s="24"/>
    </row>
    <row r="42" spans="2:7" ht="15.45" x14ac:dyDescent="0.25">
      <c r="C42" s="24"/>
    </row>
  </sheetData>
  <mergeCells count="13">
    <mergeCell ref="C7:D7"/>
    <mergeCell ref="E7:F7"/>
    <mergeCell ref="B2:F2"/>
    <mergeCell ref="C3:E3"/>
    <mergeCell ref="C4:D4"/>
    <mergeCell ref="E4:F4"/>
    <mergeCell ref="C6:D6"/>
    <mergeCell ref="E6:F6"/>
    <mergeCell ref="C34:F34"/>
    <mergeCell ref="C19:F19"/>
    <mergeCell ref="C20:F20"/>
    <mergeCell ref="C28:E28"/>
    <mergeCell ref="C32:F32"/>
  </mergeCells>
  <phoneticPr fontId="2"/>
  <dataValidations count="1">
    <dataValidation type="list" allowBlank="1" showInputMessage="1" showErrorMessage="1" sqref="D10:D18" xr:uid="{3419ED49-077C-4C58-8B1C-1EBD1F715E40}">
      <formula1>$K$9:$K$10</formula1>
    </dataValidation>
  </dataValidations>
  <pageMargins left="0.59055118110236227" right="0.47244094488188981" top="0.59055118110236227" bottom="0.19685039370078741" header="0.51181102362204722" footer="0.51181102362204722"/>
  <pageSetup paperSize="9" scale="96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B2:I42"/>
  <sheetViews>
    <sheetView view="pageBreakPreview" zoomScale="80" zoomScaleNormal="100" zoomScaleSheetLayoutView="80" workbookViewId="0">
      <selection activeCell="C31" sqref="C31"/>
    </sheetView>
  </sheetViews>
  <sheetFormatPr defaultRowHeight="13.3" x14ac:dyDescent="0.25"/>
  <cols>
    <col min="2" max="2" width="5.4609375" customWidth="1"/>
    <col min="3" max="4" width="14.53515625" customWidth="1"/>
    <col min="5" max="5" width="8.921875" customWidth="1"/>
    <col min="6" max="6" width="40" customWidth="1"/>
    <col min="7" max="7" width="12.69140625" customWidth="1"/>
    <col min="10" max="10" width="12.3828125" customWidth="1"/>
  </cols>
  <sheetData>
    <row r="2" spans="2:7" ht="52.5" customHeight="1" x14ac:dyDescent="0.25">
      <c r="B2" s="141" t="s">
        <v>74</v>
      </c>
      <c r="C2" s="141"/>
      <c r="D2" s="141"/>
      <c r="E2" s="141"/>
      <c r="F2" s="141"/>
      <c r="G2" s="141"/>
    </row>
    <row r="3" spans="2:7" ht="33" customHeight="1" thickBot="1" x14ac:dyDescent="0.3">
      <c r="B3" s="52" t="s">
        <v>36</v>
      </c>
      <c r="C3" s="162" t="s">
        <v>30</v>
      </c>
      <c r="D3" s="162"/>
      <c r="E3" s="162"/>
      <c r="F3" s="27"/>
      <c r="G3" s="28"/>
    </row>
    <row r="4" spans="2:7" ht="41.5" customHeight="1" thickTop="1" thickBot="1" x14ac:dyDescent="0.3">
      <c r="B4" s="48" t="s">
        <v>27</v>
      </c>
      <c r="C4" s="158" t="s">
        <v>29</v>
      </c>
      <c r="D4" s="158"/>
      <c r="E4" s="143"/>
      <c r="F4" s="144"/>
      <c r="G4" s="145"/>
    </row>
    <row r="5" spans="2:7" ht="15" customHeight="1" thickTop="1" thickBot="1" x14ac:dyDescent="0.3">
      <c r="B5" s="48"/>
      <c r="C5" s="20"/>
      <c r="D5" s="20"/>
      <c r="E5" s="17"/>
      <c r="F5" s="17"/>
      <c r="G5" s="12"/>
    </row>
    <row r="6" spans="2:7" ht="38.049999999999997" customHeight="1" thickTop="1" x14ac:dyDescent="0.25">
      <c r="B6" s="48" t="s">
        <v>27</v>
      </c>
      <c r="C6" s="158" t="s">
        <v>37</v>
      </c>
      <c r="D6" s="158"/>
      <c r="E6" s="146"/>
      <c r="F6" s="147"/>
      <c r="G6" s="148"/>
    </row>
    <row r="7" spans="2:7" ht="38.049999999999997" customHeight="1" thickBot="1" x14ac:dyDescent="0.3">
      <c r="B7" s="48" t="s">
        <v>27</v>
      </c>
      <c r="C7" s="158" t="s">
        <v>41</v>
      </c>
      <c r="D7" s="158"/>
      <c r="E7" s="159"/>
      <c r="F7" s="160"/>
      <c r="G7" s="161"/>
    </row>
    <row r="8" spans="2:7" ht="15" customHeight="1" thickTop="1" thickBot="1" x14ac:dyDescent="0.3">
      <c r="B8" s="48"/>
      <c r="C8" s="11"/>
      <c r="D8" s="11"/>
      <c r="E8" s="17"/>
      <c r="F8" s="17"/>
      <c r="G8" s="12"/>
    </row>
    <row r="9" spans="2:7" ht="37.5" customHeight="1" thickBot="1" x14ac:dyDescent="0.3">
      <c r="B9" s="49"/>
      <c r="C9" s="15" t="s">
        <v>7</v>
      </c>
      <c r="D9" s="16" t="s">
        <v>0</v>
      </c>
      <c r="E9" s="32" t="s">
        <v>42</v>
      </c>
      <c r="F9" s="47" t="s">
        <v>49</v>
      </c>
      <c r="G9" s="33" t="s">
        <v>28</v>
      </c>
    </row>
    <row r="10" spans="2:7" ht="50.05" customHeight="1" thickTop="1" x14ac:dyDescent="0.25">
      <c r="B10" s="49"/>
      <c r="C10" s="29" t="s">
        <v>10</v>
      </c>
      <c r="D10" s="8">
        <f>2.75+0.25</f>
        <v>3</v>
      </c>
      <c r="E10" s="37"/>
      <c r="F10" s="42" t="str">
        <f>IF($E10="","",VLOOKUP($E10,申込書!$C$10:$F$18,3))</f>
        <v/>
      </c>
      <c r="G10" s="34" t="str">
        <f>IF($E10="","",VLOOKUP($E10,申込書!$C$10:$F$18,4))</f>
        <v/>
      </c>
    </row>
    <row r="11" spans="2:7" ht="25" customHeight="1" x14ac:dyDescent="0.25">
      <c r="B11" s="49"/>
      <c r="C11" s="152" t="s">
        <v>13</v>
      </c>
      <c r="D11" s="154">
        <f>2.75*2</f>
        <v>5.5</v>
      </c>
      <c r="E11" s="38"/>
      <c r="F11" s="43" t="str">
        <f>IF($E11="","",VLOOKUP($E11,申込書!$C$10:$F$18,3))</f>
        <v/>
      </c>
      <c r="G11" s="35" t="str">
        <f>IF($E11="","",VLOOKUP($E11,申込書!$C$10:$F$18,4))</f>
        <v/>
      </c>
    </row>
    <row r="12" spans="2:7" ht="25" customHeight="1" x14ac:dyDescent="0.25">
      <c r="B12" s="49"/>
      <c r="C12" s="153"/>
      <c r="D12" s="155"/>
      <c r="E12" s="39"/>
      <c r="F12" s="44" t="str">
        <f>IF($E12="","",VLOOKUP($E12,申込書!$C$10:$F$18,3))</f>
        <v/>
      </c>
      <c r="G12" s="36" t="str">
        <f>IF($E12="","",VLOOKUP($E12,申込書!$C$10:$F$18,4))</f>
        <v/>
      </c>
    </row>
    <row r="13" spans="2:7" ht="25" customHeight="1" x14ac:dyDescent="0.25">
      <c r="B13" s="49"/>
      <c r="C13" s="152" t="s">
        <v>15</v>
      </c>
      <c r="D13" s="154">
        <f>2.75*3</f>
        <v>8.25</v>
      </c>
      <c r="E13" s="38"/>
      <c r="F13" s="43" t="str">
        <f>IF($E13="","",VLOOKUP($E13,申込書!$C$10:$F$18,3))</f>
        <v/>
      </c>
      <c r="G13" s="35" t="str">
        <f>IF($E13="","",VLOOKUP($E13,申込書!$C$10:$F$18,4))</f>
        <v/>
      </c>
    </row>
    <row r="14" spans="2:7" ht="25" customHeight="1" x14ac:dyDescent="0.25">
      <c r="B14" s="49"/>
      <c r="C14" s="156"/>
      <c r="D14" s="157"/>
      <c r="E14" s="40"/>
      <c r="F14" s="45" t="str">
        <f>IF($E14="","",VLOOKUP($E14,申込書!$C$10:$F$18,3))</f>
        <v/>
      </c>
      <c r="G14" s="46" t="str">
        <f>IF($E14="","",VLOOKUP($E14,申込書!$C$10:$F$18,4))</f>
        <v/>
      </c>
    </row>
    <row r="15" spans="2:7" ht="25" customHeight="1" x14ac:dyDescent="0.25">
      <c r="B15" s="49"/>
      <c r="C15" s="153"/>
      <c r="D15" s="155"/>
      <c r="E15" s="39"/>
      <c r="F15" s="44" t="str">
        <f>IF($E15="","",VLOOKUP($E15,申込書!$C$10:$F$18,3))</f>
        <v/>
      </c>
      <c r="G15" s="36" t="str">
        <f>IF($E15="","",VLOOKUP($E15,申込書!$C$10:$F$18,4))</f>
        <v/>
      </c>
    </row>
    <row r="16" spans="2:7" ht="25" customHeight="1" x14ac:dyDescent="0.25">
      <c r="B16" s="49"/>
      <c r="C16" s="152" t="s">
        <v>17</v>
      </c>
      <c r="D16" s="154">
        <f>2.75*2</f>
        <v>5.5</v>
      </c>
      <c r="E16" s="38"/>
      <c r="F16" s="43" t="str">
        <f>IF($E16="","",VLOOKUP($E16,申込書!$C$10:$F$18,3))</f>
        <v/>
      </c>
      <c r="G16" s="35" t="str">
        <f>IF($E16="","",VLOOKUP($E16,申込書!$C$10:$F$18,4))</f>
        <v/>
      </c>
    </row>
    <row r="17" spans="2:9" ht="25" customHeight="1" x14ac:dyDescent="0.25">
      <c r="B17" s="49"/>
      <c r="C17" s="153"/>
      <c r="D17" s="155"/>
      <c r="E17" s="39"/>
      <c r="F17" s="44" t="str">
        <f>IF($E17="","",VLOOKUP($E17,申込書!$C$10:$F$18,3))</f>
        <v/>
      </c>
      <c r="G17" s="36" t="str">
        <f>IF($E17="","",VLOOKUP($E17,申込書!$C$10:$F$18,4))</f>
        <v/>
      </c>
    </row>
    <row r="18" spans="2:9" ht="50.05" customHeight="1" thickBot="1" x14ac:dyDescent="0.3">
      <c r="B18" s="49"/>
      <c r="C18" s="30" t="s">
        <v>3</v>
      </c>
      <c r="D18" s="9">
        <f>2.75*1</f>
        <v>2.75</v>
      </c>
      <c r="E18" s="41"/>
      <c r="F18" s="43" t="str">
        <f>IF($E18="","",VLOOKUP($E18,申込書!$C$10:$F$18,3))</f>
        <v/>
      </c>
      <c r="G18" s="35" t="str">
        <f>IF($E18="","",VLOOKUP($E18,申込書!$C$10:$F$18,4))</f>
        <v/>
      </c>
      <c r="I18" t="s">
        <v>48</v>
      </c>
    </row>
    <row r="19" spans="2:9" ht="37.5" customHeight="1" thickTop="1" thickBot="1" x14ac:dyDescent="0.3">
      <c r="B19" s="49"/>
      <c r="C19" s="13" t="s">
        <v>19</v>
      </c>
      <c r="D19" s="14">
        <f>SUM(D10:D18)</f>
        <v>25</v>
      </c>
      <c r="E19" s="149" t="s">
        <v>31</v>
      </c>
      <c r="F19" s="150"/>
      <c r="G19" s="151"/>
    </row>
    <row r="20" spans="2:9" ht="27.55" customHeight="1" x14ac:dyDescent="0.25">
      <c r="B20" s="31" t="s">
        <v>47</v>
      </c>
      <c r="C20" s="142" t="s">
        <v>50</v>
      </c>
      <c r="D20" s="142"/>
      <c r="E20" s="142"/>
      <c r="F20" s="142"/>
      <c r="G20" s="142"/>
    </row>
    <row r="21" spans="2:9" ht="19.5" customHeight="1" x14ac:dyDescent="0.25">
      <c r="B21" s="50" t="s">
        <v>27</v>
      </c>
      <c r="C21" s="18" t="s">
        <v>6</v>
      </c>
      <c r="D21" s="22"/>
      <c r="E21" s="22"/>
      <c r="F21" s="22"/>
      <c r="G21" s="22"/>
    </row>
    <row r="22" spans="2:9" ht="19.5" customHeight="1" x14ac:dyDescent="0.25">
      <c r="B22" s="50"/>
      <c r="C22" s="85" t="s">
        <v>53</v>
      </c>
      <c r="D22" s="22"/>
      <c r="E22" s="22"/>
      <c r="F22" s="22"/>
      <c r="G22" s="22"/>
      <c r="H22" s="2"/>
    </row>
    <row r="23" spans="2:9" ht="19.5" customHeight="1" x14ac:dyDescent="0.25">
      <c r="B23" s="50"/>
      <c r="C23" s="85" t="s">
        <v>54</v>
      </c>
      <c r="D23" s="22"/>
      <c r="E23" s="22"/>
      <c r="F23" s="22"/>
      <c r="G23" s="22"/>
      <c r="H23" s="2"/>
    </row>
    <row r="24" spans="2:9" ht="19.5" customHeight="1" x14ac:dyDescent="0.25">
      <c r="B24" s="50"/>
      <c r="C24" s="85" t="s">
        <v>55</v>
      </c>
      <c r="D24" s="22"/>
      <c r="E24" s="22"/>
      <c r="F24" s="22"/>
      <c r="G24" s="22"/>
      <c r="H24" s="2"/>
    </row>
    <row r="25" spans="2:9" ht="19.5" customHeight="1" x14ac:dyDescent="0.25">
      <c r="B25" s="50"/>
      <c r="C25" s="85" t="s">
        <v>56</v>
      </c>
      <c r="D25" s="22"/>
      <c r="E25" s="22"/>
      <c r="F25" s="22"/>
      <c r="G25" s="22"/>
      <c r="H25" s="2"/>
    </row>
    <row r="26" spans="2:9" ht="19.5" customHeight="1" x14ac:dyDescent="0.25">
      <c r="B26" s="50"/>
      <c r="C26" s="85" t="s">
        <v>57</v>
      </c>
      <c r="D26" s="22"/>
      <c r="E26" s="22"/>
      <c r="F26" s="22"/>
      <c r="G26" s="22"/>
    </row>
    <row r="27" spans="2:9" ht="19.5" customHeight="1" x14ac:dyDescent="0.25">
      <c r="B27" s="50"/>
      <c r="C27" s="85" t="s">
        <v>52</v>
      </c>
      <c r="D27" s="22"/>
      <c r="E27" s="22"/>
      <c r="F27" s="22"/>
      <c r="G27" s="22"/>
    </row>
    <row r="28" spans="2:9" ht="19.5" customHeight="1" x14ac:dyDescent="0.25">
      <c r="B28" s="50" t="s">
        <v>27</v>
      </c>
      <c r="C28" s="163" t="s">
        <v>9</v>
      </c>
      <c r="D28" s="163"/>
      <c r="E28" s="163"/>
      <c r="F28" s="25"/>
      <c r="G28" s="22"/>
    </row>
    <row r="29" spans="2:9" ht="19.5" customHeight="1" x14ac:dyDescent="0.25">
      <c r="B29" s="51"/>
      <c r="C29" s="85" t="s">
        <v>61</v>
      </c>
      <c r="D29" s="85"/>
      <c r="E29" s="85"/>
      <c r="F29" s="85"/>
      <c r="G29" s="85"/>
      <c r="H29" s="2"/>
    </row>
    <row r="30" spans="2:9" ht="19.5" customHeight="1" x14ac:dyDescent="0.25">
      <c r="B30" s="51"/>
      <c r="C30" s="85" t="s">
        <v>70</v>
      </c>
      <c r="D30" s="85"/>
      <c r="E30" s="85"/>
      <c r="F30" s="85"/>
      <c r="G30" s="85"/>
      <c r="H30" s="2"/>
    </row>
    <row r="31" spans="2:9" ht="19.5" customHeight="1" x14ac:dyDescent="0.25">
      <c r="B31" s="51"/>
      <c r="C31" s="85" t="s">
        <v>24</v>
      </c>
      <c r="D31" s="85"/>
      <c r="E31" s="85"/>
      <c r="F31" s="85"/>
      <c r="G31" s="85"/>
      <c r="H31" s="2"/>
    </row>
    <row r="32" spans="2:9" ht="19.5" customHeight="1" x14ac:dyDescent="0.25">
      <c r="B32" s="51"/>
      <c r="C32" s="121" t="s">
        <v>25</v>
      </c>
      <c r="D32" s="121"/>
      <c r="E32" s="121"/>
      <c r="F32" s="121"/>
      <c r="G32" s="121"/>
      <c r="H32" s="2"/>
    </row>
    <row r="33" spans="2:8" ht="21.55" customHeight="1" x14ac:dyDescent="0.25">
      <c r="B33" s="51"/>
      <c r="C33" s="26"/>
      <c r="D33" s="26"/>
      <c r="E33" s="26"/>
      <c r="F33" s="26"/>
      <c r="G33" s="26"/>
      <c r="H33" s="2"/>
    </row>
    <row r="34" spans="2:8" ht="15.75" customHeight="1" x14ac:dyDescent="0.25">
      <c r="B34" s="23"/>
      <c r="C34" s="119" t="s">
        <v>33</v>
      </c>
      <c r="D34" s="119"/>
      <c r="E34" s="119"/>
      <c r="F34" s="119"/>
      <c r="G34" s="119"/>
    </row>
    <row r="35" spans="2:8" ht="15.75" customHeight="1" x14ac:dyDescent="0.25">
      <c r="C35" t="s">
        <v>34</v>
      </c>
    </row>
    <row r="37" spans="2:8" ht="15.45" x14ac:dyDescent="0.25">
      <c r="C37" s="24" t="s">
        <v>38</v>
      </c>
    </row>
    <row r="39" spans="2:8" ht="15.45" x14ac:dyDescent="0.25">
      <c r="C39" s="24" t="s">
        <v>39</v>
      </c>
    </row>
    <row r="42" spans="2:8" ht="15.45" x14ac:dyDescent="0.25">
      <c r="C42" s="24" t="s">
        <v>40</v>
      </c>
    </row>
  </sheetData>
  <mergeCells count="19">
    <mergeCell ref="C32:G32"/>
    <mergeCell ref="C34:G34"/>
    <mergeCell ref="C3:E3"/>
    <mergeCell ref="C4:D4"/>
    <mergeCell ref="C6:D6"/>
    <mergeCell ref="C28:E28"/>
    <mergeCell ref="B2:G2"/>
    <mergeCell ref="C20:G20"/>
    <mergeCell ref="E4:G4"/>
    <mergeCell ref="E6:G6"/>
    <mergeCell ref="E19:G19"/>
    <mergeCell ref="C11:C12"/>
    <mergeCell ref="D11:D12"/>
    <mergeCell ref="C13:C15"/>
    <mergeCell ref="D13:D15"/>
    <mergeCell ref="C16:C17"/>
    <mergeCell ref="D16:D17"/>
    <mergeCell ref="C7:D7"/>
    <mergeCell ref="E7:G7"/>
  </mergeCells>
  <phoneticPr fontId="2"/>
  <pageMargins left="0.59055118110236227" right="0.47244094488188981" top="0.59055118110236227" bottom="0.19685039370078741" header="0.51181102362204722" footer="0.51181102362204722"/>
  <pageSetup paperSize="9" scale="9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案内用要綱</vt:lpstr>
      <vt:lpstr>申込書</vt:lpstr>
      <vt:lpstr>オーダー用紙</vt:lpstr>
      <vt:lpstr>オーダー用紙!Print_Area</vt:lpstr>
      <vt:lpstr>案内用要綱!Print_Area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下平　康則</dc:creator>
  <cp:lastModifiedBy>純一 松本</cp:lastModifiedBy>
  <cp:lastPrinted>2025-12-09T05:08:59Z</cp:lastPrinted>
  <dcterms:created xsi:type="dcterms:W3CDTF">2006-11-30T12:51:20Z</dcterms:created>
  <dcterms:modified xsi:type="dcterms:W3CDTF">2025-12-09T05:12:42Z</dcterms:modified>
</cp:coreProperties>
</file>